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1"/>
  </bookViews>
  <sheets>
    <sheet name="①入力シート" sheetId="1" r:id="rId1"/>
    <sheet name="②登録申込書" sheetId="2" r:id="rId2"/>
    <sheet name="③県協会登録用紙（小学生用）" sheetId="3" r:id="rId3"/>
    <sheet name="④団体登録用紙" sheetId="4" r:id="rId4"/>
    <sheet name="⑤愛好者団体登録用紙" sheetId="5" r:id="rId5"/>
  </sheets>
  <definedNames>
    <definedName name="_xlfn.COUNTIFS" hidden="1">#NAME?</definedName>
    <definedName name="_xlnm.Print_Area" localSheetId="1">'②登録申込書'!$A$1:$AN$46</definedName>
    <definedName name="_xlnm.Print_Area" localSheetId="3">'④団体登録用紙'!$A$1:$V$54</definedName>
    <definedName name="_xlnm.Print_Titles" localSheetId="2">'③県協会登録用紙（小学生用）'!$1:$6</definedName>
  </definedNames>
  <calcPr fullCalcOnLoad="1"/>
</workbook>
</file>

<file path=xl/sharedStrings.xml><?xml version="1.0" encoding="utf-8"?>
<sst xmlns="http://schemas.openxmlformats.org/spreadsheetml/2006/main" count="400" uniqueCount="185">
  <si>
    <t>（メイ）</t>
  </si>
  <si>
    <t>（セイ）</t>
  </si>
  <si>
    <t>（姓）</t>
  </si>
  <si>
    <t>（名）</t>
  </si>
  <si>
    <t>性別</t>
  </si>
  <si>
    <t>生年月日</t>
  </si>
  <si>
    <t>学年</t>
  </si>
  <si>
    <t>郵便番号</t>
  </si>
  <si>
    <t>電話番号</t>
  </si>
  <si>
    <t>氏名[漢字]</t>
  </si>
  <si>
    <t>氏名[カナ]</t>
  </si>
  <si>
    <t>yyyy/mm/dd</t>
  </si>
  <si>
    <t>住　所</t>
  </si>
  <si>
    <t>xxx-xxx-xxxx</t>
  </si>
  <si>
    <t>団体名</t>
  </si>
  <si>
    <t>代表者氏名</t>
  </si>
  <si>
    <t>代表者
情報</t>
  </si>
  <si>
    <t>(団体名略称)</t>
  </si>
  <si>
    <t>審判資格</t>
  </si>
  <si>
    <t>審判資格番号</t>
  </si>
  <si>
    <t>審判資格有効期限</t>
  </si>
  <si>
    <t>備考</t>
  </si>
  <si>
    <t>１級</t>
  </si>
  <si>
    <t>指導者資格（４級）</t>
  </si>
  <si>
    <t>xxx-xxx-xxxx</t>
  </si>
  <si>
    <t>備考</t>
  </si>
  <si>
    <t>yyyy/mm/dd</t>
  </si>
  <si>
    <t>資格有効期限</t>
  </si>
  <si>
    <t>平成</t>
  </si>
  <si>
    <t>年度　香川県小学生バドミントン連盟登録</t>
  </si>
  <si>
    <t>※黄色網掛け部分を記入ください</t>
  </si>
  <si>
    <t>【団体情報登録】</t>
  </si>
  <si>
    <t>【指導者情報登録】</t>
  </si>
  <si>
    <t>【選手情報登録】</t>
  </si>
  <si>
    <t>【団体情報登録】へ</t>
  </si>
  <si>
    <t>【指導者情報登録】へ</t>
  </si>
  <si>
    <t>【選手情報登録】へ</t>
  </si>
  <si>
    <t xml:space="preserve">入力方法シートへ </t>
  </si>
  <si>
    <t>初期移行データ入力についてシートへ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</si>
  <si>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</si>
  <si>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</si>
  <si>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</si>
  <si>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</si>
  <si>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</si>
  <si>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</si>
  <si>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</si>
  <si>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</si>
  <si>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</si>
  <si>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</si>
  <si>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</si>
  <si>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</si>
  <si>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</si>
  <si>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</si>
  <si>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△</t>
  </si>
  <si>
    <t>◎</t>
  </si>
  <si>
    <t>会員番号</t>
  </si>
  <si>
    <t>氏名（姓）</t>
  </si>
  <si>
    <t>氏名（名）</t>
  </si>
  <si>
    <t>氏名フリガナ（姓）</t>
  </si>
  <si>
    <t>氏名フリガナ（名）</t>
  </si>
  <si>
    <t>性別</t>
  </si>
  <si>
    <t>生年月日</t>
  </si>
  <si>
    <t>所属する団体</t>
  </si>
  <si>
    <t>連盟</t>
  </si>
  <si>
    <t>所属する都道府県協会</t>
  </si>
  <si>
    <t>全角文字</t>
  </si>
  <si>
    <t>全角カタカナ</t>
  </si>
  <si>
    <t>選択</t>
  </si>
  <si>
    <t>半角数字
(年(西暦)/月/日)</t>
  </si>
  <si>
    <t>半角数字
(年(西暦)/月/日)</t>
  </si>
  <si>
    <t>sample-KAIIN-01</t>
  </si>
  <si>
    <t>山田</t>
  </si>
  <si>
    <t>太郎</t>
  </si>
  <si>
    <t>ヤマダ</t>
  </si>
  <si>
    <t>タロウ</t>
  </si>
  <si>
    <t>男性</t>
  </si>
  <si>
    <t>○○高等学校</t>
  </si>
  <si>
    <t>高体連</t>
  </si>
  <si>
    <t>東京都バドミントン協会</t>
  </si>
  <si>
    <t>sample</t>
  </si>
  <si>
    <t>sample-KAIIN-02</t>
  </si>
  <si>
    <t>Ｓｍｉｔｈ</t>
  </si>
  <si>
    <t>Ｔｏｍ</t>
  </si>
  <si>
    <t>スミス</t>
  </si>
  <si>
    <t>トム</t>
  </si>
  <si>
    <t>○○会社バドミントンクラブ</t>
  </si>
  <si>
    <t>実業団連盟</t>
  </si>
  <si>
    <t>abc-1111-1111</t>
  </si>
  <si>
    <t>平成</t>
  </si>
  <si>
    <t>年度</t>
  </si>
  <si>
    <t>香川県小学生バドミントン連盟</t>
  </si>
  <si>
    <t>登録申込書</t>
  </si>
  <si>
    <t>申込年月日</t>
  </si>
  <si>
    <t>平成   年   月   日</t>
  </si>
  <si>
    <t>登録受付年月日</t>
  </si>
  <si>
    <t>団体名</t>
  </si>
  <si>
    <t>T  E  L</t>
  </si>
  <si>
    <t>住所</t>
  </si>
  <si>
    <t>F  A  X</t>
  </si>
  <si>
    <t>E-mail;</t>
  </si>
  <si>
    <t>No.</t>
  </si>
  <si>
    <t>氏         名</t>
  </si>
  <si>
    <t>学年</t>
  </si>
  <si>
    <t>男 子</t>
  </si>
  <si>
    <t>女 子</t>
  </si>
  <si>
    <t>名</t>
  </si>
  <si>
    <t>計</t>
  </si>
  <si>
    <t>円</t>
  </si>
  <si>
    <t>内訳</t>
  </si>
  <si>
    <t>６年男子</t>
  </si>
  <si>
    <t>名</t>
  </si>
  <si>
    <t>６年女子</t>
  </si>
  <si>
    <t>５年男子</t>
  </si>
  <si>
    <t>５年女子</t>
  </si>
  <si>
    <t>6年</t>
  </si>
  <si>
    <t>４年男子</t>
  </si>
  <si>
    <t>４年女子</t>
  </si>
  <si>
    <t>5年</t>
  </si>
  <si>
    <t>３年男子</t>
  </si>
  <si>
    <t>３年女子</t>
  </si>
  <si>
    <t>4年</t>
  </si>
  <si>
    <t>２年男子</t>
  </si>
  <si>
    <t>２年女子</t>
  </si>
  <si>
    <t>3年</t>
  </si>
  <si>
    <t>１年男子</t>
  </si>
  <si>
    <t>１年女子</t>
  </si>
  <si>
    <t>2年</t>
  </si>
  <si>
    <t>1年</t>
  </si>
  <si>
    <t>小計</t>
  </si>
  <si>
    <t>合計</t>
  </si>
  <si>
    <t>yyyy/03/31</t>
  </si>
  <si>
    <t>　勤務先名</t>
  </si>
  <si>
    <t>　勤務先住所</t>
  </si>
  <si>
    <t>　勤務先TEL</t>
  </si>
  <si>
    <t>　勤務先FAX</t>
  </si>
  <si>
    <t>　勤務先E-mail</t>
  </si>
  <si>
    <t>TEL</t>
  </si>
  <si>
    <t>FAX</t>
  </si>
  <si>
    <t>氏　名</t>
  </si>
  <si>
    <t>E-mail</t>
  </si>
  <si>
    <t xml:space="preserve"> 氏　　名</t>
  </si>
  <si>
    <t xml:space="preserve"> 郵便番号</t>
  </si>
  <si>
    <t xml:space="preserve"> 住　　所</t>
  </si>
  <si>
    <t xml:space="preserve"> 電話番号</t>
  </si>
  <si>
    <t xml:space="preserve"> FAX番号</t>
  </si>
  <si>
    <t xml:space="preserve"> E-mail</t>
  </si>
  <si>
    <t>平成</t>
  </si>
  <si>
    <t>年度</t>
  </si>
  <si>
    <t>No.1</t>
  </si>
  <si>
    <t>香川県小学生バドミントン連盟団体登録用紙</t>
  </si>
  <si>
    <t>登録団体名</t>
  </si>
  <si>
    <t>〒</t>
  </si>
  <si>
    <t>勤務先住所</t>
  </si>
  <si>
    <t>指 導 者 登 録</t>
  </si>
  <si>
    <t>登録番号</t>
  </si>
  <si>
    <r>
      <t xml:space="preserve">★団体登録料  </t>
    </r>
    <r>
      <rPr>
        <sz val="12"/>
        <rFont val="ＭＳ Ｐ明朝"/>
        <family val="1"/>
      </rPr>
      <t>\５,000円</t>
    </r>
    <r>
      <rPr>
        <sz val="11"/>
        <rFont val="ＭＳ Ｐ明朝"/>
        <family val="1"/>
      </rPr>
      <t>を添えて申し込みます。</t>
    </r>
  </si>
  <si>
    <t>★指導者登録の登録番号記入欄は、各クラブ・体協・実業団等から登録をしている方は、</t>
  </si>
  <si>
    <t>　　その登録番号を記入して連盟登録料１人＠５００円を添えて申込下さい。</t>
  </si>
  <si>
    <t>　　小学生連盟から登録される方は登録番号のところに○印をつけて、</t>
  </si>
  <si>
    <t>　　尚、県協会登録が必要でない方（全国大会へ参加しない方）は１人＠５００円のみです。</t>
  </si>
  <si>
    <t>平成　　年　　月　　日</t>
  </si>
  <si>
    <t>〒</t>
  </si>
  <si>
    <t>代　表　者</t>
  </si>
  <si>
    <t>住　　　所</t>
  </si>
  <si>
    <t>氏　　　名</t>
  </si>
  <si>
    <t>連　 絡 　先</t>
  </si>
  <si>
    <t>勤　 務 　先</t>
  </si>
  <si>
    <t>連　 絡　 先</t>
  </si>
  <si>
    <t>氏　　　   名</t>
  </si>
  <si>
    <t>住　　   　所</t>
  </si>
  <si>
    <t>連絡先</t>
  </si>
  <si>
    <t>No.2</t>
  </si>
  <si>
    <t>番号</t>
  </si>
  <si>
    <t>郵便番号</t>
  </si>
  <si>
    <t>団 体 名：</t>
  </si>
  <si>
    <t>責 任 者：</t>
  </si>
  <si>
    <t>所　属　名</t>
  </si>
  <si>
    <t>現　住　所</t>
  </si>
  <si>
    <t>香川県バドミントン協会登録用紙（小学生用）</t>
  </si>
  <si>
    <t>登録料 1名@
計</t>
  </si>
  <si>
    <t>審判資格番号</t>
  </si>
  <si>
    <t>審判資格</t>
  </si>
  <si>
    <t>【県協会（愛好者）登録】へ</t>
  </si>
  <si>
    <r>
      <t>【県協会（愛好者）登録】　</t>
    </r>
    <r>
      <rPr>
        <b/>
        <sz val="11"/>
        <color indexed="10"/>
        <rFont val="ＭＳ ゴシック"/>
        <family val="3"/>
      </rPr>
      <t>※指導者で連盟から県協会（愛好者）に登録される場合のみ記入</t>
    </r>
  </si>
  <si>
    <t>　　別紙県登録申込書に必要事項を記入の上、登録料１人＠　2,300円を添えて申込下さい。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</si>
</sst>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0_ "/>
    <numFmt numFmtId="178" formatCode="[&lt;=999]000;[&lt;=9999]000\-00;000\-0000"/>
    <numFmt numFmtId="179" formatCode="yyyy/m/d;@"/>
    <numFmt numFmtId="180" formatCode="&quot;年&quot;"/>
    <numFmt numFmtId="181" formatCode="\&amp;&quot;年&quot;"/>
    <numFmt numFmtId="182" formatCode="@&quot;年&quot;"/>
    <numFmt numFmtId="183" formatCode="[&lt;=99999999]####\-####;\(00\)\ ####\-####"/>
    <numFmt numFmtId="184" formatCode="0_);[Red]\(0\)"/>
    <numFmt numFmtId="185" formatCode="0_,&quot;文字&quot;"/>
    <numFmt numFmtId="186" formatCode="0;0;"/>
    <numFmt numFmtId="187" formatCode="[$-411]ge\.m\.d;@"/>
    <numFmt numFmtId="188" formatCode="&quot;¥&quot;#,##0;[Red]&quot;¥&quot;#,##0"/>
    <numFmt numFmtId="189" formatCode="@&quot;級&quot;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u val="single"/>
      <sz val="9"/>
      <color indexed="30"/>
      <name val="HGP創英角ﾎﾟｯﾌﾟ体"/>
      <family val="3"/>
    </font>
    <font>
      <u val="single"/>
      <sz val="9"/>
      <color indexed="8"/>
      <name val="HGP創英角ｺﾞｼｯｸUB"/>
      <family val="3"/>
    </font>
    <font>
      <b/>
      <sz val="18"/>
      <color indexed="10"/>
      <name val="HGPｺﾞｼｯｸE"/>
      <family val="3"/>
    </font>
    <font>
      <sz val="9"/>
      <color indexed="8"/>
      <name val="ＭＳ Ｐゴシック"/>
      <family val="3"/>
    </font>
    <font>
      <sz val="9"/>
      <color indexed="30"/>
      <name val="ＭＳ ゴシック"/>
      <family val="3"/>
    </font>
    <font>
      <sz val="9"/>
      <color indexed="10"/>
      <name val="ＭＳ ゴシック"/>
      <family val="3"/>
    </font>
    <font>
      <sz val="7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u val="single"/>
      <sz val="9"/>
      <color rgb="FF0070C0"/>
      <name val="HGP創英角ﾎﾟｯﾌﾟ体"/>
      <family val="3"/>
    </font>
    <font>
      <u val="single"/>
      <sz val="9"/>
      <color theme="1"/>
      <name val="HGP創英角ｺﾞｼｯｸUB"/>
      <family val="3"/>
    </font>
    <font>
      <b/>
      <sz val="18"/>
      <color rgb="FFFF0000"/>
      <name val="HGPｺﾞｼｯｸE"/>
      <family val="3"/>
    </font>
    <font>
      <sz val="9"/>
      <color theme="1"/>
      <name val="Calibri"/>
      <family val="3"/>
    </font>
    <font>
      <sz val="9"/>
      <color rgb="FF0070C0"/>
      <name val="ＭＳ ゴシック"/>
      <family val="3"/>
    </font>
    <font>
      <sz val="9"/>
      <color rgb="FFFF0000"/>
      <name val="ＭＳ ゴシック"/>
      <family val="3"/>
    </font>
    <font>
      <sz val="7"/>
      <color theme="1"/>
      <name val="ＭＳ 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2" fillId="6" borderId="10" xfId="0" applyFont="1" applyFill="1" applyBorder="1" applyAlignment="1">
      <alignment vertical="center"/>
    </xf>
    <xf numFmtId="14" fontId="72" fillId="6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1" fillId="28" borderId="10" xfId="0" applyFont="1" applyFill="1" applyBorder="1" applyAlignment="1" applyProtection="1">
      <alignment horizontal="left" vertical="center"/>
      <protection locked="0"/>
    </xf>
    <xf numFmtId="0" fontId="71" fillId="28" borderId="10" xfId="0" applyFont="1" applyFill="1" applyBorder="1" applyAlignment="1" applyProtection="1">
      <alignment horizontal="center" vertical="center"/>
      <protection locked="0"/>
    </xf>
    <xf numFmtId="177" fontId="71" fillId="28" borderId="10" xfId="0" applyNumberFormat="1" applyFont="1" applyFill="1" applyBorder="1" applyAlignment="1" applyProtection="1">
      <alignment horizontal="right" vertical="center"/>
      <protection locked="0"/>
    </xf>
    <xf numFmtId="178" fontId="71" fillId="28" borderId="10" xfId="0" applyNumberFormat="1" applyFont="1" applyFill="1" applyBorder="1" applyAlignment="1" applyProtection="1">
      <alignment horizontal="center" vertical="center"/>
      <protection locked="0"/>
    </xf>
    <xf numFmtId="0" fontId="71" fillId="28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7" fontId="7" fillId="28" borderId="10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vertical="center"/>
    </xf>
    <xf numFmtId="184" fontId="72" fillId="0" borderId="0" xfId="0" applyNumberFormat="1" applyFont="1" applyAlignment="1">
      <alignment vertical="center"/>
    </xf>
    <xf numFmtId="0" fontId="73" fillId="0" borderId="0" xfId="44" applyFont="1" applyBorder="1" applyAlignment="1">
      <alignment horizontal="left" vertical="center" wrapText="1"/>
    </xf>
    <xf numFmtId="0" fontId="74" fillId="0" borderId="0" xfId="44" applyFont="1" applyBorder="1" applyAlignment="1">
      <alignment horizontal="left" vertical="center" wrapText="1"/>
    </xf>
    <xf numFmtId="0" fontId="75" fillId="0" borderId="10" xfId="44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84" fontId="75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84" fontId="76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72" fillId="35" borderId="10" xfId="0" applyNumberFormat="1" applyFont="1" applyFill="1" applyBorder="1" applyAlignment="1">
      <alignment horizontal="center" vertical="center"/>
    </xf>
    <xf numFmtId="184" fontId="72" fillId="35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184" fontId="72" fillId="35" borderId="10" xfId="0" applyNumberFormat="1" applyFont="1" applyFill="1" applyBorder="1" applyAlignment="1">
      <alignment horizontal="center" vertical="center" wrapText="1"/>
    </xf>
    <xf numFmtId="0" fontId="72" fillId="33" borderId="10" xfId="0" applyNumberFormat="1" applyFont="1" applyFill="1" applyBorder="1" applyAlignment="1">
      <alignment horizontal="center" vertical="center" wrapText="1"/>
    </xf>
    <xf numFmtId="185" fontId="9" fillId="35" borderId="10" xfId="0" applyNumberFormat="1" applyFont="1" applyFill="1" applyBorder="1" applyAlignment="1">
      <alignment horizontal="center" vertical="center"/>
    </xf>
    <xf numFmtId="185" fontId="72" fillId="35" borderId="10" xfId="0" applyNumberFormat="1" applyFont="1" applyFill="1" applyBorder="1" applyAlignment="1">
      <alignment horizontal="center" vertical="center"/>
    </xf>
    <xf numFmtId="185" fontId="78" fillId="33" borderId="10" xfId="0" applyNumberFormat="1" applyFont="1" applyFill="1" applyBorder="1" applyAlignment="1">
      <alignment horizontal="center" vertical="center"/>
    </xf>
    <xf numFmtId="185" fontId="72" fillId="33" borderId="10" xfId="0" applyNumberFormat="1" applyFont="1" applyFill="1" applyBorder="1" applyAlignment="1">
      <alignment horizontal="center" vertical="center"/>
    </xf>
    <xf numFmtId="0" fontId="9" fillId="6" borderId="10" xfId="0" applyNumberFormat="1" applyFont="1" applyFill="1" applyBorder="1" applyAlignment="1">
      <alignment vertical="center"/>
    </xf>
    <xf numFmtId="0" fontId="72" fillId="6" borderId="10" xfId="0" applyNumberFormat="1" applyFont="1" applyFill="1" applyBorder="1" applyAlignment="1">
      <alignment vertical="center"/>
    </xf>
    <xf numFmtId="0" fontId="72" fillId="6" borderId="10" xfId="0" applyFont="1" applyFill="1" applyBorder="1" applyAlignment="1" quotePrefix="1">
      <alignment vertical="center"/>
    </xf>
    <xf numFmtId="0" fontId="72" fillId="0" borderId="1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1" fillId="28" borderId="10" xfId="0" applyFont="1" applyFill="1" applyBorder="1" applyAlignment="1" applyProtection="1">
      <alignment horizontal="left" vertical="center"/>
      <protection locked="0"/>
    </xf>
    <xf numFmtId="0" fontId="11" fillId="0" borderId="0" xfId="63" applyFont="1" applyAlignment="1">
      <alignment vertical="center"/>
      <protection/>
    </xf>
    <xf numFmtId="186" fontId="11" fillId="0" borderId="0" xfId="63" applyNumberFormat="1" applyFont="1" applyAlignment="1">
      <alignment horizontal="center" vertical="center"/>
      <protection/>
    </xf>
    <xf numFmtId="186" fontId="11" fillId="0" borderId="0" xfId="63" applyNumberFormat="1" applyFont="1" applyBorder="1" applyAlignment="1">
      <alignment horizontal="left" vertical="center"/>
      <protection/>
    </xf>
    <xf numFmtId="0" fontId="11" fillId="0" borderId="11" xfId="63" applyFont="1" applyBorder="1" applyAlignment="1">
      <alignment vertical="center"/>
      <protection/>
    </xf>
    <xf numFmtId="0" fontId="11" fillId="0" borderId="12" xfId="63" applyFont="1" applyBorder="1" applyAlignment="1">
      <alignment vertical="center"/>
      <protection/>
    </xf>
    <xf numFmtId="0" fontId="11" fillId="0" borderId="13" xfId="63" applyFont="1" applyBorder="1" applyAlignment="1">
      <alignment horizontal="center" vertical="center"/>
      <protection/>
    </xf>
    <xf numFmtId="186" fontId="11" fillId="0" borderId="10" xfId="63" applyNumberFormat="1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186" fontId="11" fillId="0" borderId="15" xfId="63" applyNumberFormat="1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6" xfId="63" applyFont="1" applyBorder="1" applyAlignment="1">
      <alignment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/>
      <protection/>
    </xf>
    <xf numFmtId="0" fontId="11" fillId="0" borderId="18" xfId="63" applyFont="1" applyBorder="1" applyAlignment="1">
      <alignment vertical="center"/>
      <protection/>
    </xf>
    <xf numFmtId="0" fontId="11" fillId="0" borderId="19" xfId="63" applyFont="1" applyBorder="1" applyAlignment="1">
      <alignment vertical="center"/>
      <protection/>
    </xf>
    <xf numFmtId="186" fontId="11" fillId="0" borderId="19" xfId="63" applyNumberFormat="1" applyFont="1" applyBorder="1" applyAlignment="1">
      <alignment vertical="center"/>
      <protection/>
    </xf>
    <xf numFmtId="0" fontId="11" fillId="0" borderId="20" xfId="63" applyFont="1" applyBorder="1" applyAlignment="1">
      <alignment vertical="center"/>
      <protection/>
    </xf>
    <xf numFmtId="0" fontId="11" fillId="0" borderId="21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186" fontId="11" fillId="0" borderId="0" xfId="63" applyNumberFormat="1" applyFont="1" applyBorder="1" applyAlignment="1">
      <alignment vertical="center"/>
      <protection/>
    </xf>
    <xf numFmtId="0" fontId="11" fillId="0" borderId="22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186" fontId="11" fillId="0" borderId="16" xfId="63" applyNumberFormat="1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11" fillId="0" borderId="27" xfId="63" applyFont="1" applyBorder="1" applyAlignment="1">
      <alignment vertical="center"/>
      <protection/>
    </xf>
    <xf numFmtId="0" fontId="11" fillId="0" borderId="28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30" xfId="63" applyFont="1" applyBorder="1" applyAlignment="1">
      <alignment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 wrapText="1"/>
      <protection/>
    </xf>
    <xf numFmtId="38" fontId="11" fillId="0" borderId="0" xfId="52" applyFont="1" applyBorder="1" applyAlignment="1">
      <alignment horizontal="center" vertical="center"/>
    </xf>
    <xf numFmtId="0" fontId="11" fillId="0" borderId="0" xfId="63" applyFont="1" applyBorder="1" applyAlignment="1">
      <alignment horizontal="center" vertical="center"/>
      <protection/>
    </xf>
    <xf numFmtId="14" fontId="71" fillId="28" borderId="1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vertical="center"/>
    </xf>
    <xf numFmtId="0" fontId="71" fillId="28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>
      <alignment horizontal="left" vertical="center"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186" fontId="18" fillId="0" borderId="0" xfId="63" applyNumberFormat="1" applyFont="1" applyAlignment="1">
      <alignment horizontal="center" vertical="center"/>
      <protection/>
    </xf>
    <xf numFmtId="0" fontId="18" fillId="0" borderId="0" xfId="63" applyFont="1" applyAlignment="1">
      <alignment vertical="center"/>
      <protection/>
    </xf>
    <xf numFmtId="0" fontId="17" fillId="0" borderId="0" xfId="63" applyFont="1" applyBorder="1" applyAlignment="1">
      <alignment horizontal="right" vertical="center"/>
      <protection/>
    </xf>
    <xf numFmtId="186" fontId="22" fillId="0" borderId="21" xfId="63" applyNumberFormat="1" applyFont="1" applyBorder="1" applyAlignment="1">
      <alignment horizontal="right" vertical="center"/>
      <protection/>
    </xf>
    <xf numFmtId="186" fontId="22" fillId="0" borderId="0" xfId="63" applyNumberFormat="1" applyFont="1" applyBorder="1" applyAlignment="1">
      <alignment horizontal="left" vertical="center"/>
      <protection/>
    </xf>
    <xf numFmtId="186" fontId="20" fillId="0" borderId="0" xfId="63" applyNumberFormat="1" applyFont="1" applyBorder="1" applyAlignment="1">
      <alignment horizontal="left" vertical="center"/>
      <protection/>
    </xf>
    <xf numFmtId="186" fontId="17" fillId="0" borderId="0" xfId="63" applyNumberFormat="1" applyFont="1" applyBorder="1" applyAlignment="1">
      <alignment horizontal="left" vertical="center"/>
      <protection/>
    </xf>
    <xf numFmtId="0" fontId="10" fillId="0" borderId="0" xfId="63" applyAlignment="1">
      <alignment vertical="center"/>
      <protection/>
    </xf>
    <xf numFmtId="0" fontId="21" fillId="0" borderId="33" xfId="63" applyFont="1" applyBorder="1" applyAlignment="1">
      <alignment horizontal="center" vertical="center"/>
      <protection/>
    </xf>
    <xf numFmtId="0" fontId="21" fillId="0" borderId="24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distributed" vertic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center"/>
      <protection/>
    </xf>
    <xf numFmtId="0" fontId="11" fillId="34" borderId="10" xfId="63" applyFont="1" applyFill="1" applyBorder="1" applyAlignment="1">
      <alignment horizontal="center" vertical="center"/>
      <protection/>
    </xf>
    <xf numFmtId="186" fontId="11" fillId="0" borderId="10" xfId="63" applyNumberFormat="1" applyFont="1" applyBorder="1" applyAlignment="1">
      <alignment horizontal="left" vertical="center"/>
      <protection/>
    </xf>
    <xf numFmtId="186" fontId="11" fillId="0" borderId="0" xfId="63" applyNumberFormat="1" applyFont="1" applyBorder="1" applyAlignment="1">
      <alignment horizontal="center" vertical="center"/>
      <protection/>
    </xf>
    <xf numFmtId="14" fontId="11" fillId="0" borderId="0" xfId="63" applyNumberFormat="1" applyFont="1" applyBorder="1" applyAlignment="1">
      <alignment horizontal="left" vertical="center"/>
      <protection/>
    </xf>
    <xf numFmtId="186" fontId="11" fillId="0" borderId="16" xfId="63" applyNumberFormat="1" applyFont="1" applyBorder="1" applyAlignment="1">
      <alignment horizontal="center" vertical="center"/>
      <protection/>
    </xf>
    <xf numFmtId="186" fontId="11" fillId="0" borderId="0" xfId="63" applyNumberFormat="1" applyFont="1" applyBorder="1" applyAlignment="1">
      <alignment horizontal="right" vertical="center"/>
      <protection/>
    </xf>
    <xf numFmtId="186" fontId="11" fillId="0" borderId="34" xfId="63" applyNumberFormat="1" applyFont="1" applyBorder="1" applyAlignment="1">
      <alignment horizontal="center" vertical="center"/>
      <protection/>
    </xf>
    <xf numFmtId="0" fontId="23" fillId="0" borderId="0" xfId="63" applyFont="1">
      <alignment/>
      <protection/>
    </xf>
    <xf numFmtId="0" fontId="24" fillId="0" borderId="0" xfId="63" applyFont="1" applyAlignment="1">
      <alignment horizontal="right"/>
      <protection/>
    </xf>
    <xf numFmtId="186" fontId="24" fillId="0" borderId="0" xfId="63" applyNumberFormat="1" applyFont="1" applyAlignment="1">
      <alignment horizontal="center"/>
      <protection/>
    </xf>
    <xf numFmtId="0" fontId="24" fillId="0" borderId="0" xfId="63" applyFont="1">
      <alignment/>
      <protection/>
    </xf>
    <xf numFmtId="179" fontId="11" fillId="0" borderId="10" xfId="63" applyNumberFormat="1" applyFont="1" applyBorder="1" applyAlignment="1">
      <alignment horizontal="center" vertical="center"/>
      <protection/>
    </xf>
    <xf numFmtId="179" fontId="72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left" vertical="center"/>
    </xf>
    <xf numFmtId="0" fontId="71" fillId="28" borderId="10" xfId="0" applyFont="1" applyFill="1" applyBorder="1" applyAlignment="1" applyProtection="1">
      <alignment horizontal="left" vertical="center"/>
      <protection locked="0"/>
    </xf>
    <xf numFmtId="178" fontId="15" fillId="0" borderId="10" xfId="63" applyNumberFormat="1" applyFont="1" applyBorder="1" applyAlignment="1">
      <alignment horizontal="center" vertical="center"/>
      <protection/>
    </xf>
    <xf numFmtId="179" fontId="71" fillId="28" borderId="10" xfId="0" applyNumberFormat="1" applyFont="1" applyFill="1" applyBorder="1" applyAlignment="1" applyProtection="1">
      <alignment horizontal="center" vertical="center"/>
      <protection locked="0"/>
    </xf>
    <xf numFmtId="186" fontId="11" fillId="0" borderId="10" xfId="63" applyNumberFormat="1" applyFont="1" applyBorder="1" applyAlignment="1">
      <alignment horizontal="left" vertical="center" shrinkToFit="1"/>
      <protection/>
    </xf>
    <xf numFmtId="0" fontId="72" fillId="0" borderId="10" xfId="0" applyFont="1" applyFill="1" applyBorder="1" applyAlignment="1" quotePrefix="1">
      <alignment vertical="center" shrinkToFit="1"/>
    </xf>
    <xf numFmtId="0" fontId="71" fillId="28" borderId="10" xfId="0" applyFont="1" applyFill="1" applyBorder="1" applyAlignment="1" applyProtection="1">
      <alignment vertical="center"/>
      <protection locked="0"/>
    </xf>
    <xf numFmtId="0" fontId="16" fillId="0" borderId="0" xfId="43" applyFont="1" applyFill="1" applyAlignment="1" applyProtection="1">
      <alignment vertical="center"/>
      <protection/>
    </xf>
    <xf numFmtId="0" fontId="17" fillId="0" borderId="0" xfId="63" applyFont="1" applyAlignment="1" applyProtection="1">
      <alignment vertical="center"/>
      <protection locked="0"/>
    </xf>
    <xf numFmtId="0" fontId="6" fillId="34" borderId="35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80" fillId="34" borderId="10" xfId="0" applyFont="1" applyFill="1" applyBorder="1" applyAlignment="1">
      <alignment horizontal="center" vertical="center"/>
    </xf>
    <xf numFmtId="178" fontId="71" fillId="28" borderId="35" xfId="0" applyNumberFormat="1" applyFont="1" applyFill="1" applyBorder="1" applyAlignment="1" applyProtection="1">
      <alignment horizontal="center" vertical="center"/>
      <protection locked="0"/>
    </xf>
    <xf numFmtId="178" fontId="71" fillId="28" borderId="33" xfId="0" applyNumberFormat="1" applyFont="1" applyFill="1" applyBorder="1" applyAlignment="1" applyProtection="1">
      <alignment horizontal="center" vertical="center"/>
      <protection locked="0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71" fillId="28" borderId="10" xfId="0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>
      <alignment horizontal="left" vertical="center"/>
    </xf>
    <xf numFmtId="178" fontId="71" fillId="28" borderId="35" xfId="0" applyNumberFormat="1" applyFont="1" applyFill="1" applyBorder="1" applyAlignment="1" applyProtection="1">
      <alignment horizontal="left" vertical="center"/>
      <protection locked="0"/>
    </xf>
    <xf numFmtId="178" fontId="71" fillId="28" borderId="34" xfId="0" applyNumberFormat="1" applyFont="1" applyFill="1" applyBorder="1" applyAlignment="1" applyProtection="1">
      <alignment horizontal="left" vertical="center"/>
      <protection locked="0"/>
    </xf>
    <xf numFmtId="178" fontId="71" fillId="28" borderId="33" xfId="0" applyNumberFormat="1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8" fontId="11" fillId="0" borderId="39" xfId="63" applyNumberFormat="1" applyFont="1" applyBorder="1" applyAlignment="1" applyProtection="1">
      <alignment horizontal="right" vertical="center" wrapText="1"/>
      <protection/>
    </xf>
    <xf numFmtId="188" fontId="11" fillId="0" borderId="12" xfId="63" applyNumberFormat="1" applyFont="1" applyBorder="1" applyAlignment="1" applyProtection="1">
      <alignment horizontal="right" vertical="center" wrapText="1"/>
      <protection/>
    </xf>
    <xf numFmtId="0" fontId="11" fillId="0" borderId="11" xfId="63" applyFont="1" applyBorder="1" applyAlignment="1">
      <alignment horizontal="right" vertical="center" wrapText="1"/>
      <protection/>
    </xf>
    <xf numFmtId="0" fontId="11" fillId="0" borderId="39" xfId="63" applyFont="1" applyBorder="1" applyAlignment="1">
      <alignment horizontal="right" vertical="center" wrapText="1"/>
      <protection/>
    </xf>
    <xf numFmtId="186" fontId="11" fillId="0" borderId="35" xfId="63" applyNumberFormat="1" applyFont="1" applyBorder="1" applyAlignment="1">
      <alignment horizontal="left" vertical="center"/>
      <protection/>
    </xf>
    <xf numFmtId="186" fontId="11" fillId="0" borderId="34" xfId="63" applyNumberFormat="1" applyFont="1" applyBorder="1" applyAlignment="1">
      <alignment horizontal="left" vertical="center"/>
      <protection/>
    </xf>
    <xf numFmtId="186" fontId="11" fillId="0" borderId="40" xfId="63" applyNumberFormat="1" applyFont="1" applyBorder="1" applyAlignment="1">
      <alignment horizontal="left" vertical="center"/>
      <protection/>
    </xf>
    <xf numFmtId="186" fontId="11" fillId="0" borderId="41" xfId="63" applyNumberFormat="1" applyFont="1" applyBorder="1" applyAlignment="1">
      <alignment horizontal="left" vertical="center"/>
      <protection/>
    </xf>
    <xf numFmtId="186" fontId="11" fillId="0" borderId="29" xfId="63" applyNumberFormat="1" applyFont="1" applyBorder="1" applyAlignment="1">
      <alignment horizontal="left" vertical="center"/>
      <protection/>
    </xf>
    <xf numFmtId="186" fontId="11" fillId="0" borderId="42" xfId="63" applyNumberFormat="1" applyFont="1" applyBorder="1" applyAlignment="1">
      <alignment horizontal="left" vertical="center" shrinkToFit="1"/>
      <protection/>
    </xf>
    <xf numFmtId="186" fontId="11" fillId="0" borderId="39" xfId="63" applyNumberFormat="1" applyFont="1" applyBorder="1" applyAlignment="1">
      <alignment horizontal="left" vertical="center" shrinkToFit="1"/>
      <protection/>
    </xf>
    <xf numFmtId="186" fontId="11" fillId="0" borderId="17" xfId="63" applyNumberFormat="1" applyFont="1" applyBorder="1" applyAlignment="1">
      <alignment horizontal="left" vertical="center" shrinkToFit="1"/>
      <protection/>
    </xf>
    <xf numFmtId="187" fontId="14" fillId="0" borderId="35" xfId="63" applyNumberFormat="1" applyFont="1" applyBorder="1" applyAlignment="1">
      <alignment horizontal="center" vertical="center"/>
      <protection/>
    </xf>
    <xf numFmtId="187" fontId="14" fillId="0" borderId="40" xfId="63" applyNumberFormat="1" applyFont="1" applyBorder="1" applyAlignment="1">
      <alignment horizontal="center" vertical="center"/>
      <protection/>
    </xf>
    <xf numFmtId="186" fontId="13" fillId="0" borderId="10" xfId="63" applyNumberFormat="1" applyFont="1" applyBorder="1" applyAlignment="1">
      <alignment horizontal="left"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0" borderId="43" xfId="63" applyFont="1" applyBorder="1" applyAlignment="1">
      <alignment horizontal="distributed" vertical="center"/>
      <protection/>
    </xf>
    <xf numFmtId="0" fontId="11" fillId="0" borderId="44" xfId="63" applyFont="1" applyBorder="1" applyAlignment="1">
      <alignment horizontal="distributed" vertical="center"/>
      <protection/>
    </xf>
    <xf numFmtId="0" fontId="11" fillId="0" borderId="45" xfId="63" applyFont="1" applyBorder="1" applyAlignment="1">
      <alignment horizontal="center" vertical="center"/>
      <protection/>
    </xf>
    <xf numFmtId="0" fontId="11" fillId="0" borderId="46" xfId="63" applyFont="1" applyBorder="1" applyAlignment="1">
      <alignment horizontal="center" vertical="center"/>
      <protection/>
    </xf>
    <xf numFmtId="0" fontId="12" fillId="0" borderId="47" xfId="63" applyFont="1" applyBorder="1" applyAlignment="1">
      <alignment horizontal="center" vertical="center"/>
      <protection/>
    </xf>
    <xf numFmtId="0" fontId="12" fillId="0" borderId="46" xfId="63" applyFont="1" applyBorder="1" applyAlignment="1">
      <alignment horizontal="center" vertical="center"/>
      <protection/>
    </xf>
    <xf numFmtId="0" fontId="12" fillId="0" borderId="48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distributed" vertical="center"/>
      <protection/>
    </xf>
    <xf numFmtId="0" fontId="11" fillId="0" borderId="10" xfId="63" applyFont="1" applyBorder="1" applyAlignment="1">
      <alignment horizontal="distributed" vertical="center"/>
      <protection/>
    </xf>
    <xf numFmtId="186" fontId="11" fillId="0" borderId="21" xfId="63" applyNumberFormat="1" applyFont="1" applyBorder="1" applyAlignment="1">
      <alignment horizontal="left" vertical="center" shrinkToFit="1"/>
      <protection/>
    </xf>
    <xf numFmtId="186" fontId="11" fillId="0" borderId="0" xfId="63" applyNumberFormat="1" applyFont="1" applyBorder="1" applyAlignment="1">
      <alignment horizontal="left" vertical="center" shrinkToFit="1"/>
      <protection/>
    </xf>
    <xf numFmtId="0" fontId="11" fillId="0" borderId="50" xfId="63" applyFont="1" applyBorder="1" applyAlignment="1">
      <alignment horizontal="center" vertical="center"/>
      <protection/>
    </xf>
    <xf numFmtId="0" fontId="11" fillId="0" borderId="34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187" fontId="14" fillId="0" borderId="10" xfId="63" applyNumberFormat="1" applyFont="1" applyBorder="1" applyAlignment="1">
      <alignment horizontal="center" vertical="center"/>
      <protection/>
    </xf>
    <xf numFmtId="187" fontId="14" fillId="0" borderId="51" xfId="63" applyNumberFormat="1" applyFont="1" applyBorder="1" applyAlignment="1">
      <alignment horizontal="center" vertical="center"/>
      <protection/>
    </xf>
    <xf numFmtId="186" fontId="11" fillId="0" borderId="35" xfId="63" applyNumberFormat="1" applyFont="1" applyBorder="1" applyAlignment="1">
      <alignment horizontal="left" vertical="center" shrinkToFit="1"/>
      <protection/>
    </xf>
    <xf numFmtId="186" fontId="11" fillId="0" borderId="34" xfId="63" applyNumberFormat="1" applyFont="1" applyBorder="1" applyAlignment="1">
      <alignment horizontal="left" vertical="center" shrinkToFit="1"/>
      <protection/>
    </xf>
    <xf numFmtId="0" fontId="11" fillId="0" borderId="14" xfId="63" applyFont="1" applyBorder="1" applyAlignment="1">
      <alignment horizontal="distributed" vertical="center"/>
      <protection/>
    </xf>
    <xf numFmtId="0" fontId="11" fillId="0" borderId="15" xfId="63" applyFont="1" applyBorder="1" applyAlignment="1">
      <alignment horizontal="distributed" vertical="center"/>
      <protection/>
    </xf>
    <xf numFmtId="186" fontId="11" fillId="0" borderId="13" xfId="63" applyNumberFormat="1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38" fontId="11" fillId="0" borderId="42" xfId="52" applyFont="1" applyBorder="1" applyAlignment="1">
      <alignment horizontal="center" vertical="center"/>
    </xf>
    <xf numFmtId="38" fontId="11" fillId="0" borderId="12" xfId="52" applyFont="1" applyBorder="1" applyAlignment="1">
      <alignment horizontal="center" vertical="center"/>
    </xf>
    <xf numFmtId="186" fontId="13" fillId="0" borderId="15" xfId="63" applyNumberFormat="1" applyFont="1" applyBorder="1" applyAlignment="1">
      <alignment horizontal="left" vertical="center"/>
      <protection/>
    </xf>
    <xf numFmtId="187" fontId="14" fillId="0" borderId="42" xfId="63" applyNumberFormat="1" applyFont="1" applyBorder="1" applyAlignment="1">
      <alignment horizontal="center" vertical="center"/>
      <protection/>
    </xf>
    <xf numFmtId="187" fontId="14" fillId="0" borderId="17" xfId="63" applyNumberFormat="1" applyFont="1" applyBorder="1" applyAlignment="1">
      <alignment horizontal="center" vertical="center"/>
      <protection/>
    </xf>
    <xf numFmtId="187" fontId="14" fillId="0" borderId="15" xfId="63" applyNumberFormat="1" applyFont="1" applyBorder="1" applyAlignment="1">
      <alignment horizontal="center" vertical="center"/>
      <protection/>
    </xf>
    <xf numFmtId="187" fontId="14" fillId="0" borderId="52" xfId="63" applyNumberFormat="1" applyFont="1" applyBorder="1" applyAlignment="1">
      <alignment horizontal="center" vertical="center"/>
      <protection/>
    </xf>
    <xf numFmtId="0" fontId="11" fillId="0" borderId="53" xfId="63" applyFont="1" applyBorder="1" applyAlignment="1">
      <alignment horizontal="center" vertical="center"/>
      <protection/>
    </xf>
    <xf numFmtId="0" fontId="11" fillId="0" borderId="37" xfId="63" applyFont="1" applyBorder="1" applyAlignment="1">
      <alignment horizontal="center" vertical="center"/>
      <protection/>
    </xf>
    <xf numFmtId="0" fontId="15" fillId="0" borderId="24" xfId="63" applyFont="1" applyBorder="1" applyAlignment="1">
      <alignment horizontal="center" vertical="center"/>
      <protection/>
    </xf>
    <xf numFmtId="0" fontId="15" fillId="0" borderId="23" xfId="63" applyFont="1" applyBorder="1" applyAlignment="1">
      <alignment horizontal="center" vertical="center"/>
      <protection/>
    </xf>
    <xf numFmtId="186" fontId="11" fillId="0" borderId="10" xfId="63" applyNumberFormat="1" applyFont="1" applyBorder="1" applyAlignment="1">
      <alignment horizontal="center" vertical="center"/>
      <protection/>
    </xf>
    <xf numFmtId="186" fontId="11" fillId="0" borderId="35" xfId="63" applyNumberFormat="1" applyFont="1" applyBorder="1" applyAlignment="1">
      <alignment horizontal="center" vertical="center"/>
      <protection/>
    </xf>
    <xf numFmtId="186" fontId="11" fillId="0" borderId="33" xfId="63" applyNumberFormat="1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center" vertical="center"/>
      <protection/>
    </xf>
    <xf numFmtId="0" fontId="11" fillId="0" borderId="55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23" xfId="63" applyFon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56" xfId="63" applyFont="1" applyBorder="1" applyAlignment="1">
      <alignment horizontal="center" vertical="center"/>
      <protection/>
    </xf>
    <xf numFmtId="186" fontId="11" fillId="0" borderId="50" xfId="63" applyNumberFormat="1" applyFont="1" applyBorder="1" applyAlignment="1">
      <alignment horizontal="center" vertical="center"/>
      <protection/>
    </xf>
    <xf numFmtId="186" fontId="11" fillId="0" borderId="16" xfId="63" applyNumberFormat="1" applyFont="1" applyBorder="1" applyAlignment="1">
      <alignment horizontal="left" vertical="center"/>
      <protection/>
    </xf>
    <xf numFmtId="186" fontId="17" fillId="0" borderId="0" xfId="63" applyNumberFormat="1" applyFont="1" applyBorder="1" applyAlignment="1">
      <alignment horizontal="left" vertical="center"/>
      <protection/>
    </xf>
    <xf numFmtId="186" fontId="21" fillId="0" borderId="10" xfId="63" applyNumberFormat="1" applyFont="1" applyBorder="1" applyAlignment="1">
      <alignment horizontal="left" vertical="center"/>
      <protection/>
    </xf>
    <xf numFmtId="186" fontId="21" fillId="0" borderId="51" xfId="63" applyNumberFormat="1" applyFont="1" applyBorder="1" applyAlignment="1">
      <alignment horizontal="left" vertical="center"/>
      <protection/>
    </xf>
    <xf numFmtId="0" fontId="19" fillId="0" borderId="57" xfId="63" applyFont="1" applyBorder="1" applyAlignment="1">
      <alignment horizontal="center" vertical="center"/>
      <protection/>
    </xf>
    <xf numFmtId="0" fontId="19" fillId="0" borderId="58" xfId="63" applyFont="1" applyBorder="1" applyAlignment="1">
      <alignment horizontal="center" vertical="center"/>
      <protection/>
    </xf>
    <xf numFmtId="186" fontId="20" fillId="0" borderId="59" xfId="63" applyNumberFormat="1" applyFont="1" applyBorder="1" applyAlignment="1">
      <alignment horizontal="center" vertical="center"/>
      <protection/>
    </xf>
    <xf numFmtId="186" fontId="20" fillId="0" borderId="60" xfId="63" applyNumberFormat="1" applyFont="1" applyBorder="1" applyAlignment="1">
      <alignment horizontal="center" vertical="center"/>
      <protection/>
    </xf>
    <xf numFmtId="186" fontId="20" fillId="0" borderId="61" xfId="63" applyNumberFormat="1" applyFont="1" applyBorder="1" applyAlignment="1">
      <alignment horizontal="center" vertical="center"/>
      <protection/>
    </xf>
    <xf numFmtId="0" fontId="19" fillId="0" borderId="62" xfId="63" applyFont="1" applyBorder="1" applyAlignment="1">
      <alignment horizontal="center" vertical="center" textRotation="255"/>
      <protection/>
    </xf>
    <xf numFmtId="0" fontId="19" fillId="0" borderId="63" xfId="63" applyFont="1" applyBorder="1" applyAlignment="1">
      <alignment horizontal="center" vertical="center" textRotation="255"/>
      <protection/>
    </xf>
    <xf numFmtId="0" fontId="19" fillId="0" borderId="64" xfId="63" applyFont="1" applyBorder="1" applyAlignment="1">
      <alignment horizontal="center" vertical="center" textRotation="255"/>
      <protection/>
    </xf>
    <xf numFmtId="0" fontId="20" fillId="0" borderId="26" xfId="63" applyFont="1" applyBorder="1" applyAlignment="1">
      <alignment horizontal="center" vertical="center"/>
      <protection/>
    </xf>
    <xf numFmtId="0" fontId="20" fillId="0" borderId="27" xfId="63" applyFont="1" applyBorder="1" applyAlignment="1">
      <alignment horizontal="center" vertical="center"/>
      <protection/>
    </xf>
    <xf numFmtId="186" fontId="20" fillId="0" borderId="23" xfId="63" applyNumberFormat="1" applyFont="1" applyBorder="1" applyAlignment="1">
      <alignment horizontal="left" vertical="center"/>
      <protection/>
    </xf>
    <xf numFmtId="186" fontId="20" fillId="0" borderId="16" xfId="63" applyNumberFormat="1" applyFont="1" applyBorder="1" applyAlignment="1">
      <alignment horizontal="left" vertical="center"/>
      <protection/>
    </xf>
    <xf numFmtId="186" fontId="20" fillId="0" borderId="65" xfId="63" applyNumberFormat="1" applyFont="1" applyBorder="1" applyAlignment="1">
      <alignment horizontal="left" vertical="center"/>
      <protection/>
    </xf>
    <xf numFmtId="186" fontId="20" fillId="0" borderId="35" xfId="63" applyNumberFormat="1" applyFont="1" applyBorder="1" applyAlignment="1">
      <alignment horizontal="left" vertical="center"/>
      <protection/>
    </xf>
    <xf numFmtId="186" fontId="20" fillId="0" borderId="34" xfId="63" applyNumberFormat="1" applyFont="1" applyBorder="1" applyAlignment="1">
      <alignment horizontal="left" vertical="center"/>
      <protection/>
    </xf>
    <xf numFmtId="186" fontId="20" fillId="0" borderId="40" xfId="63" applyNumberFormat="1" applyFont="1" applyBorder="1" applyAlignment="1">
      <alignment horizontal="left" vertical="center"/>
      <protection/>
    </xf>
    <xf numFmtId="0" fontId="21" fillId="0" borderId="66" xfId="63" applyFont="1" applyBorder="1" applyAlignment="1">
      <alignment horizontal="center" vertical="center"/>
      <protection/>
    </xf>
    <xf numFmtId="0" fontId="21" fillId="0" borderId="53" xfId="63" applyFont="1" applyBorder="1" applyAlignment="1">
      <alignment horizontal="center" vertical="center"/>
      <protection/>
    </xf>
    <xf numFmtId="186" fontId="17" fillId="0" borderId="10" xfId="63" applyNumberFormat="1" applyFont="1" applyBorder="1" applyAlignment="1">
      <alignment horizontal="left" vertical="center"/>
      <protection/>
    </xf>
    <xf numFmtId="0" fontId="18" fillId="0" borderId="0" xfId="63" applyFont="1" applyAlignment="1">
      <alignment horizontal="center" vertical="center"/>
      <protection/>
    </xf>
    <xf numFmtId="0" fontId="21" fillId="0" borderId="67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68" xfId="63" applyFont="1" applyBorder="1" applyAlignment="1">
      <alignment horizontal="center" vertical="center"/>
      <protection/>
    </xf>
    <xf numFmtId="186" fontId="17" fillId="0" borderId="51" xfId="63" applyNumberFormat="1" applyFont="1" applyBorder="1" applyAlignment="1">
      <alignment horizontal="left" vertical="center"/>
      <protection/>
    </xf>
    <xf numFmtId="186" fontId="21" fillId="0" borderId="15" xfId="63" applyNumberFormat="1" applyFont="1" applyBorder="1" applyAlignment="1">
      <alignment horizontal="left" vertical="center"/>
      <protection/>
    </xf>
    <xf numFmtId="186" fontId="21" fillId="0" borderId="52" xfId="63" applyNumberFormat="1" applyFont="1" applyBorder="1" applyAlignment="1">
      <alignment horizontal="left" vertical="center"/>
      <protection/>
    </xf>
    <xf numFmtId="178" fontId="22" fillId="0" borderId="0" xfId="63" applyNumberFormat="1" applyFont="1" applyBorder="1" applyAlignment="1">
      <alignment horizontal="left" vertical="center"/>
      <protection/>
    </xf>
    <xf numFmtId="178" fontId="22" fillId="0" borderId="22" xfId="63" applyNumberFormat="1" applyFont="1" applyBorder="1" applyAlignment="1">
      <alignment horizontal="left" vertical="center"/>
      <protection/>
    </xf>
    <xf numFmtId="186" fontId="17" fillId="0" borderId="21" xfId="63" applyNumberFormat="1" applyFont="1" applyBorder="1" applyAlignment="1">
      <alignment horizontal="left" vertical="center"/>
      <protection/>
    </xf>
    <xf numFmtId="186" fontId="17" fillId="0" borderId="22" xfId="63" applyNumberFormat="1" applyFont="1" applyBorder="1" applyAlignment="1">
      <alignment horizontal="left" vertical="center"/>
      <protection/>
    </xf>
    <xf numFmtId="186" fontId="17" fillId="0" borderId="23" xfId="63" applyNumberFormat="1" applyFont="1" applyBorder="1" applyAlignment="1">
      <alignment horizontal="left" vertical="center"/>
      <protection/>
    </xf>
    <xf numFmtId="186" fontId="17" fillId="0" borderId="24" xfId="63" applyNumberFormat="1" applyFont="1" applyBorder="1" applyAlignment="1">
      <alignment horizontal="left" vertical="center"/>
      <protection/>
    </xf>
    <xf numFmtId="186" fontId="17" fillId="0" borderId="69" xfId="63" applyNumberFormat="1" applyFont="1" applyBorder="1" applyAlignment="1">
      <alignment horizontal="left" vertical="center"/>
      <protection/>
    </xf>
    <xf numFmtId="186" fontId="17" fillId="0" borderId="65" xfId="63" applyNumberFormat="1" applyFont="1" applyBorder="1" applyAlignment="1">
      <alignment horizontal="left" vertical="center"/>
      <protection/>
    </xf>
    <xf numFmtId="186" fontId="22" fillId="0" borderId="23" xfId="63" applyNumberFormat="1" applyFont="1" applyBorder="1" applyAlignment="1">
      <alignment horizontal="left" vertical="center"/>
      <protection/>
    </xf>
    <xf numFmtId="186" fontId="22" fillId="0" borderId="16" xfId="63" applyNumberFormat="1" applyFont="1" applyBorder="1" applyAlignment="1">
      <alignment horizontal="left" vertical="center"/>
      <protection/>
    </xf>
    <xf numFmtId="186" fontId="22" fillId="0" borderId="24" xfId="63" applyNumberFormat="1" applyFont="1" applyBorder="1" applyAlignment="1">
      <alignment horizontal="left" vertical="center"/>
      <protection/>
    </xf>
    <xf numFmtId="0" fontId="19" fillId="0" borderId="28" xfId="63" applyFont="1" applyBorder="1" applyAlignment="1">
      <alignment horizontal="center" vertical="center"/>
      <protection/>
    </xf>
    <xf numFmtId="0" fontId="19" fillId="0" borderId="29" xfId="63" applyFont="1" applyBorder="1" applyAlignment="1">
      <alignment horizontal="center" vertical="center"/>
      <protection/>
    </xf>
    <xf numFmtId="0" fontId="19" fillId="0" borderId="30" xfId="63" applyFont="1" applyBorder="1" applyAlignment="1">
      <alignment horizontal="center" vertical="center"/>
      <protection/>
    </xf>
    <xf numFmtId="0" fontId="19" fillId="0" borderId="70" xfId="63" applyFont="1" applyBorder="1" applyAlignment="1">
      <alignment horizontal="center" vertical="center"/>
      <protection/>
    </xf>
    <xf numFmtId="0" fontId="19" fillId="0" borderId="71" xfId="63" applyFont="1" applyBorder="1" applyAlignment="1">
      <alignment horizontal="center" vertical="center"/>
      <protection/>
    </xf>
    <xf numFmtId="0" fontId="19" fillId="0" borderId="72" xfId="63" applyFont="1" applyBorder="1" applyAlignment="1">
      <alignment horizontal="center" vertical="center"/>
      <protection/>
    </xf>
    <xf numFmtId="186" fontId="20" fillId="0" borderId="73" xfId="63" applyNumberFormat="1" applyFont="1" applyBorder="1" applyAlignment="1">
      <alignment horizontal="left" vertical="center"/>
      <protection/>
    </xf>
    <xf numFmtId="186" fontId="20" fillId="0" borderId="22" xfId="63" applyNumberFormat="1" applyFont="1" applyBorder="1" applyAlignment="1">
      <alignment horizontal="left" vertical="center"/>
      <protection/>
    </xf>
    <xf numFmtId="186" fontId="20" fillId="0" borderId="55" xfId="63" applyNumberFormat="1" applyFont="1" applyBorder="1" applyAlignment="1">
      <alignment horizontal="left" vertical="center"/>
      <protection/>
    </xf>
    <xf numFmtId="186" fontId="20" fillId="0" borderId="24" xfId="63" applyNumberFormat="1" applyFont="1" applyBorder="1" applyAlignment="1">
      <alignment horizontal="left" vertical="center"/>
      <protection/>
    </xf>
    <xf numFmtId="186" fontId="17" fillId="0" borderId="41" xfId="63" applyNumberFormat="1" applyFont="1" applyBorder="1" applyAlignment="1">
      <alignment horizontal="left" vertical="center"/>
      <protection/>
    </xf>
    <xf numFmtId="186" fontId="17" fillId="0" borderId="68" xfId="63" applyNumberFormat="1" applyFont="1" applyBorder="1" applyAlignment="1">
      <alignment horizontal="left" vertical="center"/>
      <protection/>
    </xf>
    <xf numFmtId="186" fontId="17" fillId="0" borderId="30" xfId="63" applyNumberFormat="1" applyFont="1" applyBorder="1" applyAlignment="1">
      <alignment horizontal="left" vertical="center"/>
      <protection/>
    </xf>
    <xf numFmtId="186" fontId="22" fillId="0" borderId="41" xfId="63" applyNumberFormat="1" applyFont="1" applyBorder="1" applyAlignment="1">
      <alignment horizontal="left" vertical="center"/>
      <protection/>
    </xf>
    <xf numFmtId="186" fontId="22" fillId="0" borderId="29" xfId="63" applyNumberFormat="1" applyFont="1" applyBorder="1" applyAlignment="1">
      <alignment horizontal="left" vertical="center"/>
      <protection/>
    </xf>
    <xf numFmtId="186" fontId="22" fillId="0" borderId="68" xfId="63" applyNumberFormat="1" applyFont="1" applyBorder="1" applyAlignment="1">
      <alignment horizontal="left" vertical="center"/>
      <protection/>
    </xf>
    <xf numFmtId="0" fontId="17" fillId="0" borderId="0" xfId="63" applyFont="1" applyAlignment="1" applyProtection="1">
      <alignment horizontal="left" vertical="center"/>
      <protection locked="0"/>
    </xf>
    <xf numFmtId="186" fontId="20" fillId="0" borderId="28" xfId="63" applyNumberFormat="1" applyFont="1" applyBorder="1" applyAlignment="1">
      <alignment horizontal="left" vertical="center"/>
      <protection/>
    </xf>
    <xf numFmtId="186" fontId="20" fillId="0" borderId="68" xfId="63" applyNumberFormat="1" applyFont="1" applyBorder="1" applyAlignment="1">
      <alignment horizontal="left" vertical="center"/>
      <protection/>
    </xf>
    <xf numFmtId="0" fontId="17" fillId="0" borderId="0" xfId="63" applyFont="1" applyAlignment="1">
      <alignment horizontal="center" vertical="center"/>
      <protection/>
    </xf>
    <xf numFmtId="0" fontId="17" fillId="0" borderId="0" xfId="63" applyFont="1" applyBorder="1" applyAlignment="1" applyProtection="1">
      <alignment horizontal="left" vertical="center"/>
      <protection locked="0"/>
    </xf>
    <xf numFmtId="0" fontId="20" fillId="0" borderId="73" xfId="63" applyNumberFormat="1" applyFont="1" applyBorder="1" applyAlignment="1">
      <alignment horizontal="left" vertical="center"/>
      <protection/>
    </xf>
    <xf numFmtId="0" fontId="20" fillId="0" borderId="22" xfId="63" applyNumberFormat="1" applyFont="1" applyBorder="1" applyAlignment="1">
      <alignment horizontal="left" vertical="center"/>
      <protection/>
    </xf>
    <xf numFmtId="0" fontId="20" fillId="0" borderId="55" xfId="63" applyNumberFormat="1" applyFont="1" applyBorder="1" applyAlignment="1">
      <alignment horizontal="left" vertical="center"/>
      <protection/>
    </xf>
    <xf numFmtId="0" fontId="20" fillId="0" borderId="24" xfId="63" applyNumberFormat="1" applyFont="1" applyBorder="1" applyAlignment="1">
      <alignment horizontal="left" vertical="center"/>
      <protection/>
    </xf>
    <xf numFmtId="0" fontId="73" fillId="0" borderId="0" xfId="44" applyFont="1" applyBorder="1" applyAlignment="1">
      <alignment horizontal="left" vertical="center" wrapText="1"/>
    </xf>
    <xf numFmtId="0" fontId="74" fillId="0" borderId="0" xfId="44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1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3.421875" style="86" bestFit="1" customWidth="1"/>
    <col min="2" max="3" width="10.57421875" style="3" customWidth="1"/>
    <col min="4" max="5" width="14.57421875" style="3" customWidth="1"/>
    <col min="6" max="6" width="5.57421875" style="2" customWidth="1"/>
    <col min="7" max="7" width="11.57421875" style="2" customWidth="1"/>
    <col min="8" max="8" width="5.421875" style="2" bestFit="1" customWidth="1"/>
    <col min="9" max="9" width="9.421875" style="2" bestFit="1" customWidth="1"/>
    <col min="10" max="10" width="45.57421875" style="2" customWidth="1"/>
    <col min="11" max="11" width="14.57421875" style="2" customWidth="1"/>
    <col min="12" max="12" width="10.57421875" style="2" customWidth="1"/>
    <col min="13" max="13" width="9.421875" style="1" bestFit="1" customWidth="1"/>
    <col min="14" max="16" width="13.8515625" style="1" bestFit="1" customWidth="1"/>
    <col min="17" max="17" width="25.57421875" style="1" customWidth="1"/>
    <col min="18" max="16384" width="9.00390625" style="1" customWidth="1"/>
  </cols>
  <sheetData>
    <row r="2" spans="2:12" ht="14.25">
      <c r="B2" s="12" t="s">
        <v>28</v>
      </c>
      <c r="C2" s="23"/>
      <c r="D2" s="159" t="s">
        <v>29</v>
      </c>
      <c r="E2" s="160"/>
      <c r="F2" s="160"/>
      <c r="G2" s="160"/>
      <c r="H2" s="11"/>
      <c r="I2" s="11"/>
      <c r="J2" s="128" t="s">
        <v>34</v>
      </c>
      <c r="K2" s="11"/>
      <c r="L2" s="11"/>
    </row>
    <row r="3" spans="2:12" ht="14.25">
      <c r="B3" s="12"/>
      <c r="C3" s="21"/>
      <c r="D3" s="21"/>
      <c r="E3" s="13"/>
      <c r="F3" s="13"/>
      <c r="G3" s="13"/>
      <c r="H3" s="11"/>
      <c r="I3" s="11"/>
      <c r="J3" s="128" t="s">
        <v>35</v>
      </c>
      <c r="K3" s="11"/>
      <c r="L3" s="11"/>
    </row>
    <row r="4" spans="2:12" ht="14.25">
      <c r="B4" s="12"/>
      <c r="C4" s="22" t="s">
        <v>30</v>
      </c>
      <c r="D4" s="21"/>
      <c r="E4" s="13"/>
      <c r="F4" s="13"/>
      <c r="G4" s="13"/>
      <c r="H4" s="11"/>
      <c r="I4" s="11"/>
      <c r="J4" s="128" t="s">
        <v>36</v>
      </c>
      <c r="K4" s="11"/>
      <c r="L4" s="11"/>
    </row>
    <row r="5" spans="2:12" ht="14.25">
      <c r="B5" s="12"/>
      <c r="C5" s="22"/>
      <c r="D5" s="21"/>
      <c r="E5" s="13"/>
      <c r="F5" s="13"/>
      <c r="G5" s="13"/>
      <c r="H5" s="11"/>
      <c r="I5" s="11"/>
      <c r="J5" s="128" t="s">
        <v>182</v>
      </c>
      <c r="K5" s="11"/>
      <c r="L5" s="11"/>
    </row>
    <row r="7" spans="2:10" ht="13.5">
      <c r="B7" s="152" t="s">
        <v>31</v>
      </c>
      <c r="C7" s="152"/>
      <c r="D7" s="152"/>
      <c r="E7" s="152"/>
      <c r="F7" s="152"/>
      <c r="G7" s="152"/>
      <c r="H7" s="152"/>
      <c r="I7" s="152"/>
      <c r="J7" s="152"/>
    </row>
    <row r="8" spans="2:12" ht="13.5">
      <c r="B8" s="146" t="s">
        <v>14</v>
      </c>
      <c r="C8" s="146"/>
      <c r="D8" s="151"/>
      <c r="E8" s="151"/>
      <c r="F8" s="151"/>
      <c r="G8" s="151"/>
      <c r="H8" s="146" t="s">
        <v>17</v>
      </c>
      <c r="I8" s="146"/>
      <c r="J8" s="14"/>
      <c r="K8" s="4"/>
      <c r="L8" s="4"/>
    </row>
    <row r="9" spans="2:12" ht="13.5" customHeight="1">
      <c r="B9" s="156" t="s">
        <v>16</v>
      </c>
      <c r="C9" s="19" t="s">
        <v>140</v>
      </c>
      <c r="D9" s="151"/>
      <c r="E9" s="151"/>
      <c r="F9" s="151"/>
      <c r="G9" s="151"/>
      <c r="H9" s="150" t="s">
        <v>131</v>
      </c>
      <c r="I9" s="150"/>
      <c r="J9" s="14"/>
      <c r="K9" s="4"/>
      <c r="L9" s="4"/>
    </row>
    <row r="10" spans="2:12" ht="13.5" customHeight="1">
      <c r="B10" s="157"/>
      <c r="C10" s="19" t="s">
        <v>141</v>
      </c>
      <c r="D10" s="153"/>
      <c r="E10" s="154"/>
      <c r="F10" s="154"/>
      <c r="G10" s="155"/>
      <c r="H10" s="88" t="s">
        <v>132</v>
      </c>
      <c r="I10" s="88"/>
      <c r="J10" s="49"/>
      <c r="K10" s="4"/>
      <c r="L10" s="4"/>
    </row>
    <row r="11" spans="2:12" ht="13.5">
      <c r="B11" s="157"/>
      <c r="C11" s="19" t="s">
        <v>142</v>
      </c>
      <c r="D11" s="151"/>
      <c r="E11" s="151"/>
      <c r="F11" s="151"/>
      <c r="G11" s="151"/>
      <c r="H11" s="88" t="s">
        <v>133</v>
      </c>
      <c r="I11" s="88"/>
      <c r="J11" s="49"/>
      <c r="K11" s="6"/>
      <c r="L11" s="6"/>
    </row>
    <row r="12" spans="2:12" ht="13.5">
      <c r="B12" s="157"/>
      <c r="C12" s="19" t="s">
        <v>143</v>
      </c>
      <c r="D12" s="151"/>
      <c r="E12" s="151"/>
      <c r="F12" s="151"/>
      <c r="G12" s="151"/>
      <c r="H12" s="88" t="s">
        <v>134</v>
      </c>
      <c r="I12" s="88"/>
      <c r="J12" s="87"/>
      <c r="K12" s="6"/>
      <c r="L12" s="6"/>
    </row>
    <row r="13" spans="2:12" ht="13.5">
      <c r="B13" s="157"/>
      <c r="C13" s="19" t="s">
        <v>144</v>
      </c>
      <c r="D13" s="151"/>
      <c r="E13" s="151"/>
      <c r="F13" s="151"/>
      <c r="G13" s="151"/>
      <c r="H13" s="150" t="s">
        <v>135</v>
      </c>
      <c r="I13" s="150"/>
      <c r="J13" s="14"/>
      <c r="K13" s="4"/>
      <c r="L13" s="4"/>
    </row>
    <row r="14" spans="2:12" ht="13.5">
      <c r="B14" s="158"/>
      <c r="C14" s="19" t="s">
        <v>145</v>
      </c>
      <c r="D14" s="151"/>
      <c r="E14" s="151"/>
      <c r="F14" s="151"/>
      <c r="G14" s="151"/>
      <c r="H14" s="1"/>
      <c r="I14" s="1"/>
      <c r="J14" s="1"/>
      <c r="K14" s="5"/>
      <c r="L14" s="5"/>
    </row>
    <row r="15" spans="2:12" ht="13.5">
      <c r="B15" s="1"/>
      <c r="C15" s="1"/>
      <c r="D15" s="1"/>
      <c r="E15" s="1"/>
      <c r="F15" s="1"/>
      <c r="G15" s="7"/>
      <c r="H15" s="1"/>
      <c r="I15" s="5"/>
      <c r="J15" s="5"/>
      <c r="K15" s="5"/>
      <c r="L15" s="5"/>
    </row>
    <row r="16" spans="2:12" ht="14.25" customHeight="1">
      <c r="B16" s="152" t="s">
        <v>32</v>
      </c>
      <c r="C16" s="152"/>
      <c r="D16" s="152"/>
      <c r="E16" s="152"/>
      <c r="F16" s="152"/>
      <c r="G16" s="152"/>
      <c r="H16" s="152"/>
      <c r="I16" s="152"/>
      <c r="J16" s="152"/>
      <c r="K16" s="147"/>
      <c r="L16" s="121"/>
    </row>
    <row r="17" spans="2:12" ht="13.5" customHeight="1">
      <c r="B17" s="146" t="s">
        <v>9</v>
      </c>
      <c r="C17" s="146"/>
      <c r="D17" s="146" t="s">
        <v>10</v>
      </c>
      <c r="E17" s="146"/>
      <c r="F17" s="146" t="s">
        <v>4</v>
      </c>
      <c r="G17" s="120" t="s">
        <v>5</v>
      </c>
      <c r="H17" s="146" t="s">
        <v>7</v>
      </c>
      <c r="I17" s="146"/>
      <c r="J17" s="146" t="s">
        <v>12</v>
      </c>
      <c r="K17" s="120" t="s">
        <v>8</v>
      </c>
      <c r="L17" s="140" t="s">
        <v>154</v>
      </c>
    </row>
    <row r="18" spans="2:12" ht="13.5">
      <c r="B18" s="120" t="s">
        <v>2</v>
      </c>
      <c r="C18" s="120" t="s">
        <v>3</v>
      </c>
      <c r="D18" s="120" t="s">
        <v>1</v>
      </c>
      <c r="E18" s="120" t="s">
        <v>0</v>
      </c>
      <c r="F18" s="146"/>
      <c r="G18" s="120" t="s">
        <v>26</v>
      </c>
      <c r="H18" s="146"/>
      <c r="I18" s="146"/>
      <c r="J18" s="146"/>
      <c r="K18" s="120" t="s">
        <v>24</v>
      </c>
      <c r="L18" s="141"/>
    </row>
    <row r="19" spans="1:12" ht="13.5">
      <c r="A19" s="86">
        <v>1</v>
      </c>
      <c r="B19" s="122"/>
      <c r="C19" s="122"/>
      <c r="D19" s="122"/>
      <c r="E19" s="122"/>
      <c r="F19" s="15"/>
      <c r="G19" s="124"/>
      <c r="H19" s="134"/>
      <c r="I19" s="135"/>
      <c r="J19" s="122"/>
      <c r="K19" s="18"/>
      <c r="L19" s="18"/>
    </row>
    <row r="20" spans="1:12" ht="13.5">
      <c r="A20" s="86">
        <v>2</v>
      </c>
      <c r="B20" s="122"/>
      <c r="C20" s="122"/>
      <c r="D20" s="122"/>
      <c r="E20" s="122"/>
      <c r="F20" s="15"/>
      <c r="G20" s="124"/>
      <c r="H20" s="134"/>
      <c r="I20" s="135"/>
      <c r="J20" s="122"/>
      <c r="K20" s="18"/>
      <c r="L20" s="18"/>
    </row>
    <row r="21" spans="1:12" ht="13.5">
      <c r="A21" s="86">
        <v>3</v>
      </c>
      <c r="B21" s="122"/>
      <c r="C21" s="122"/>
      <c r="D21" s="122"/>
      <c r="E21" s="122"/>
      <c r="F21" s="15"/>
      <c r="G21" s="124"/>
      <c r="H21" s="134"/>
      <c r="I21" s="135"/>
      <c r="J21" s="122"/>
      <c r="K21" s="18"/>
      <c r="L21" s="18"/>
    </row>
    <row r="22" spans="1:12" ht="13.5">
      <c r="A22" s="86">
        <v>4</v>
      </c>
      <c r="B22" s="122"/>
      <c r="C22" s="122"/>
      <c r="D22" s="122"/>
      <c r="E22" s="122"/>
      <c r="F22" s="15"/>
      <c r="G22" s="124"/>
      <c r="H22" s="134"/>
      <c r="I22" s="135"/>
      <c r="J22" s="122"/>
      <c r="K22" s="18"/>
      <c r="L22" s="18"/>
    </row>
    <row r="23" spans="1:12" ht="13.5">
      <c r="A23" s="86">
        <v>5</v>
      </c>
      <c r="B23" s="122"/>
      <c r="C23" s="122"/>
      <c r="D23" s="122"/>
      <c r="E23" s="122"/>
      <c r="F23" s="15"/>
      <c r="G23" s="124"/>
      <c r="H23" s="134"/>
      <c r="I23" s="135"/>
      <c r="J23" s="122"/>
      <c r="K23" s="18"/>
      <c r="L23" s="18"/>
    </row>
    <row r="24" spans="1:12" ht="13.5">
      <c r="A24" s="86">
        <v>6</v>
      </c>
      <c r="B24" s="122"/>
      <c r="C24" s="122"/>
      <c r="D24" s="122"/>
      <c r="E24" s="122"/>
      <c r="F24" s="15"/>
      <c r="G24" s="124"/>
      <c r="H24" s="134"/>
      <c r="I24" s="135"/>
      <c r="J24" s="122"/>
      <c r="K24" s="18"/>
      <c r="L24" s="18"/>
    </row>
    <row r="25" spans="1:12" ht="13.5">
      <c r="A25" s="86">
        <v>7</v>
      </c>
      <c r="B25" s="122"/>
      <c r="C25" s="122"/>
      <c r="D25" s="122"/>
      <c r="E25" s="122"/>
      <c r="F25" s="15"/>
      <c r="G25" s="124"/>
      <c r="H25" s="134"/>
      <c r="I25" s="135"/>
      <c r="J25" s="122"/>
      <c r="K25" s="18"/>
      <c r="L25" s="18"/>
    </row>
    <row r="26" spans="1:12" ht="13.5">
      <c r="A26" s="86">
        <v>8</v>
      </c>
      <c r="B26" s="122"/>
      <c r="C26" s="122"/>
      <c r="D26" s="122"/>
      <c r="E26" s="122"/>
      <c r="F26" s="15"/>
      <c r="G26" s="124"/>
      <c r="H26" s="134"/>
      <c r="I26" s="135"/>
      <c r="J26" s="122"/>
      <c r="K26" s="18"/>
      <c r="L26" s="18"/>
    </row>
    <row r="27" spans="1:12" ht="13.5">
      <c r="A27" s="86">
        <v>9</v>
      </c>
      <c r="B27" s="122"/>
      <c r="C27" s="122"/>
      <c r="D27" s="122"/>
      <c r="E27" s="122"/>
      <c r="F27" s="15"/>
      <c r="G27" s="124"/>
      <c r="H27" s="134"/>
      <c r="I27" s="135"/>
      <c r="J27" s="122"/>
      <c r="K27" s="18"/>
      <c r="L27" s="18"/>
    </row>
    <row r="28" spans="1:12" ht="13.5">
      <c r="A28" s="86">
        <v>10</v>
      </c>
      <c r="B28" s="122"/>
      <c r="C28" s="122"/>
      <c r="D28" s="122"/>
      <c r="E28" s="122"/>
      <c r="F28" s="15"/>
      <c r="G28" s="124"/>
      <c r="H28" s="134"/>
      <c r="I28" s="135"/>
      <c r="J28" s="122"/>
      <c r="K28" s="18"/>
      <c r="L28" s="18"/>
    </row>
    <row r="29" spans="1:12" ht="13.5">
      <c r="A29" s="86">
        <v>11</v>
      </c>
      <c r="B29" s="122"/>
      <c r="C29" s="122"/>
      <c r="D29" s="122"/>
      <c r="E29" s="122"/>
      <c r="F29" s="15"/>
      <c r="G29" s="124"/>
      <c r="H29" s="134"/>
      <c r="I29" s="135"/>
      <c r="J29" s="122"/>
      <c r="K29" s="18"/>
      <c r="L29" s="18"/>
    </row>
    <row r="30" spans="1:12" ht="13.5">
      <c r="A30" s="86">
        <v>12</v>
      </c>
      <c r="B30" s="122"/>
      <c r="C30" s="122"/>
      <c r="D30" s="122"/>
      <c r="E30" s="122"/>
      <c r="F30" s="15"/>
      <c r="G30" s="124"/>
      <c r="H30" s="134"/>
      <c r="I30" s="135"/>
      <c r="J30" s="122"/>
      <c r="K30" s="18"/>
      <c r="L30" s="18"/>
    </row>
    <row r="31" spans="1:12" ht="13.5">
      <c r="A31" s="86">
        <v>13</v>
      </c>
      <c r="B31" s="122"/>
      <c r="C31" s="122"/>
      <c r="D31" s="122"/>
      <c r="E31" s="122"/>
      <c r="F31" s="15"/>
      <c r="G31" s="124"/>
      <c r="H31" s="134"/>
      <c r="I31" s="135"/>
      <c r="J31" s="122"/>
      <c r="K31" s="18"/>
      <c r="L31" s="18"/>
    </row>
    <row r="32" spans="1:12" ht="13.5">
      <c r="A32" s="86">
        <v>14</v>
      </c>
      <c r="B32" s="122"/>
      <c r="C32" s="122"/>
      <c r="D32" s="122"/>
      <c r="E32" s="122"/>
      <c r="F32" s="15"/>
      <c r="G32" s="124"/>
      <c r="H32" s="134"/>
      <c r="I32" s="135"/>
      <c r="J32" s="122"/>
      <c r="K32" s="18"/>
      <c r="L32" s="18"/>
    </row>
    <row r="33" spans="1:12" ht="13.5">
      <c r="A33" s="86">
        <v>15</v>
      </c>
      <c r="B33" s="122"/>
      <c r="C33" s="122"/>
      <c r="D33" s="122"/>
      <c r="E33" s="122"/>
      <c r="F33" s="15"/>
      <c r="G33" s="124"/>
      <c r="H33" s="134"/>
      <c r="I33" s="135"/>
      <c r="J33" s="122"/>
      <c r="K33" s="18"/>
      <c r="L33" s="18"/>
    </row>
    <row r="34" spans="1:12" ht="13.5">
      <c r="A34" s="86">
        <v>16</v>
      </c>
      <c r="B34" s="122"/>
      <c r="C34" s="122"/>
      <c r="D34" s="122"/>
      <c r="E34" s="122"/>
      <c r="F34" s="15"/>
      <c r="G34" s="124"/>
      <c r="H34" s="134"/>
      <c r="I34" s="135"/>
      <c r="J34" s="122"/>
      <c r="K34" s="18"/>
      <c r="L34" s="18"/>
    </row>
    <row r="35" spans="1:12" ht="13.5">
      <c r="A35" s="86">
        <v>17</v>
      </c>
      <c r="B35" s="122"/>
      <c r="C35" s="122"/>
      <c r="D35" s="122"/>
      <c r="E35" s="122"/>
      <c r="F35" s="15"/>
      <c r="G35" s="124"/>
      <c r="H35" s="134"/>
      <c r="I35" s="135"/>
      <c r="J35" s="122"/>
      <c r="K35" s="18"/>
      <c r="L35" s="18"/>
    </row>
    <row r="36" spans="1:12" ht="13.5">
      <c r="A36" s="86">
        <v>18</v>
      </c>
      <c r="B36" s="122"/>
      <c r="C36" s="122"/>
      <c r="D36" s="122"/>
      <c r="E36" s="122"/>
      <c r="F36" s="15"/>
      <c r="G36" s="124"/>
      <c r="H36" s="134"/>
      <c r="I36" s="135"/>
      <c r="J36" s="122"/>
      <c r="K36" s="18"/>
      <c r="L36" s="18"/>
    </row>
    <row r="37" spans="1:12" ht="13.5">
      <c r="A37" s="86">
        <v>19</v>
      </c>
      <c r="B37" s="122"/>
      <c r="C37" s="122"/>
      <c r="D37" s="122"/>
      <c r="E37" s="122"/>
      <c r="F37" s="15"/>
      <c r="G37" s="124"/>
      <c r="H37" s="134"/>
      <c r="I37" s="135"/>
      <c r="J37" s="122"/>
      <c r="K37" s="18"/>
      <c r="L37" s="18"/>
    </row>
    <row r="38" spans="1:12" ht="13.5">
      <c r="A38" s="86">
        <v>20</v>
      </c>
      <c r="B38" s="122"/>
      <c r="C38" s="122"/>
      <c r="D38" s="122"/>
      <c r="E38" s="122"/>
      <c r="F38" s="15"/>
      <c r="G38" s="124"/>
      <c r="H38" s="134"/>
      <c r="I38" s="135"/>
      <c r="J38" s="122"/>
      <c r="K38" s="18"/>
      <c r="L38" s="18"/>
    </row>
    <row r="39" spans="1:12" ht="13.5">
      <c r="A39" s="86">
        <v>21</v>
      </c>
      <c r="B39" s="122"/>
      <c r="C39" s="122"/>
      <c r="D39" s="122"/>
      <c r="E39" s="122"/>
      <c r="F39" s="15"/>
      <c r="G39" s="124"/>
      <c r="H39" s="134"/>
      <c r="I39" s="135"/>
      <c r="J39" s="122"/>
      <c r="K39" s="18"/>
      <c r="L39" s="18"/>
    </row>
    <row r="40" spans="1:12" ht="13.5">
      <c r="A40" s="86">
        <v>22</v>
      </c>
      <c r="B40" s="122"/>
      <c r="C40" s="122"/>
      <c r="D40" s="122"/>
      <c r="E40" s="122"/>
      <c r="F40" s="15"/>
      <c r="G40" s="124"/>
      <c r="H40" s="134"/>
      <c r="I40" s="135"/>
      <c r="J40" s="122"/>
      <c r="K40" s="18"/>
      <c r="L40" s="18"/>
    </row>
    <row r="41" spans="1:12" ht="13.5">
      <c r="A41" s="86">
        <v>23</v>
      </c>
      <c r="B41" s="122"/>
      <c r="C41" s="122"/>
      <c r="D41" s="122"/>
      <c r="E41" s="122"/>
      <c r="F41" s="15"/>
      <c r="G41" s="124"/>
      <c r="H41" s="134"/>
      <c r="I41" s="135"/>
      <c r="J41" s="122"/>
      <c r="K41" s="18"/>
      <c r="L41" s="18"/>
    </row>
    <row r="42" spans="1:12" ht="13.5">
      <c r="A42" s="86">
        <v>24</v>
      </c>
      <c r="B42" s="122"/>
      <c r="C42" s="122"/>
      <c r="D42" s="122"/>
      <c r="E42" s="122"/>
      <c r="F42" s="15"/>
      <c r="G42" s="124"/>
      <c r="H42" s="134"/>
      <c r="I42" s="135"/>
      <c r="J42" s="122"/>
      <c r="K42" s="18"/>
      <c r="L42" s="18"/>
    </row>
    <row r="43" spans="1:12" ht="13.5">
      <c r="A43" s="86">
        <v>25</v>
      </c>
      <c r="B43" s="122"/>
      <c r="C43" s="122"/>
      <c r="D43" s="122"/>
      <c r="E43" s="122"/>
      <c r="F43" s="15"/>
      <c r="G43" s="124"/>
      <c r="H43" s="134"/>
      <c r="I43" s="135"/>
      <c r="J43" s="122"/>
      <c r="K43" s="18"/>
      <c r="L43" s="18"/>
    </row>
    <row r="44" spans="1:12" ht="13.5">
      <c r="A44" s="86">
        <v>26</v>
      </c>
      <c r="B44" s="122"/>
      <c r="C44" s="122"/>
      <c r="D44" s="122"/>
      <c r="E44" s="122"/>
      <c r="F44" s="15"/>
      <c r="G44" s="124"/>
      <c r="H44" s="134"/>
      <c r="I44" s="135"/>
      <c r="J44" s="122"/>
      <c r="K44" s="18"/>
      <c r="L44" s="18"/>
    </row>
    <row r="45" spans="1:12" ht="13.5">
      <c r="A45" s="86">
        <v>27</v>
      </c>
      <c r="B45" s="122"/>
      <c r="C45" s="122"/>
      <c r="D45" s="122"/>
      <c r="E45" s="122"/>
      <c r="F45" s="15"/>
      <c r="G45" s="124"/>
      <c r="H45" s="134"/>
      <c r="I45" s="135"/>
      <c r="J45" s="122"/>
      <c r="K45" s="18"/>
      <c r="L45" s="18"/>
    </row>
    <row r="46" spans="1:12" ht="13.5">
      <c r="A46" s="86">
        <v>28</v>
      </c>
      <c r="B46" s="122"/>
      <c r="C46" s="122"/>
      <c r="D46" s="122"/>
      <c r="E46" s="122"/>
      <c r="F46" s="15"/>
      <c r="G46" s="124"/>
      <c r="H46" s="134"/>
      <c r="I46" s="135"/>
      <c r="J46" s="122"/>
      <c r="K46" s="18"/>
      <c r="L46" s="18"/>
    </row>
    <row r="47" spans="1:12" ht="13.5">
      <c r="A47" s="86">
        <v>29</v>
      </c>
      <c r="B47" s="122"/>
      <c r="C47" s="122"/>
      <c r="D47" s="122"/>
      <c r="E47" s="122"/>
      <c r="F47" s="15"/>
      <c r="G47" s="124"/>
      <c r="H47" s="134"/>
      <c r="I47" s="135"/>
      <c r="J47" s="122"/>
      <c r="K47" s="18"/>
      <c r="L47" s="18"/>
    </row>
    <row r="48" spans="1:12" ht="13.5">
      <c r="A48" s="86">
        <v>30</v>
      </c>
      <c r="B48" s="122"/>
      <c r="C48" s="122"/>
      <c r="D48" s="122"/>
      <c r="E48" s="122"/>
      <c r="F48" s="15"/>
      <c r="G48" s="85"/>
      <c r="H48" s="134"/>
      <c r="I48" s="135"/>
      <c r="J48" s="122"/>
      <c r="K48" s="18"/>
      <c r="L48" s="18"/>
    </row>
    <row r="49" spans="2:12" ht="13.5">
      <c r="B49" s="1"/>
      <c r="C49" s="1"/>
      <c r="D49" s="1"/>
      <c r="E49" s="1"/>
      <c r="F49" s="1"/>
      <c r="G49" s="7"/>
      <c r="H49" s="1"/>
      <c r="I49" s="5"/>
      <c r="J49" s="5"/>
      <c r="K49" s="5"/>
      <c r="L49" s="5"/>
    </row>
    <row r="50" spans="2:12" ht="13.5">
      <c r="B50" s="147" t="s">
        <v>33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9"/>
    </row>
    <row r="51" spans="2:12" ht="13.5">
      <c r="B51" s="146" t="s">
        <v>9</v>
      </c>
      <c r="C51" s="146"/>
      <c r="D51" s="146" t="s">
        <v>10</v>
      </c>
      <c r="E51" s="146"/>
      <c r="F51" s="146" t="s">
        <v>4</v>
      </c>
      <c r="G51" s="20" t="s">
        <v>5</v>
      </c>
      <c r="H51" s="146" t="s">
        <v>6</v>
      </c>
      <c r="I51" s="146" t="s">
        <v>7</v>
      </c>
      <c r="J51" s="146" t="s">
        <v>12</v>
      </c>
      <c r="K51" s="20" t="s">
        <v>8</v>
      </c>
      <c r="L51" s="146" t="s">
        <v>154</v>
      </c>
    </row>
    <row r="52" spans="2:12" ht="13.5">
      <c r="B52" s="20" t="s">
        <v>2</v>
      </c>
      <c r="C52" s="20" t="s">
        <v>3</v>
      </c>
      <c r="D52" s="20" t="s">
        <v>1</v>
      </c>
      <c r="E52" s="20" t="s">
        <v>0</v>
      </c>
      <c r="F52" s="146"/>
      <c r="G52" s="20" t="s">
        <v>11</v>
      </c>
      <c r="H52" s="146"/>
      <c r="I52" s="146"/>
      <c r="J52" s="146"/>
      <c r="K52" s="20" t="s">
        <v>13</v>
      </c>
      <c r="L52" s="146"/>
    </row>
    <row r="53" spans="1:12" ht="13.5">
      <c r="A53" s="86">
        <v>1</v>
      </c>
      <c r="B53" s="87"/>
      <c r="C53" s="87"/>
      <c r="D53" s="87"/>
      <c r="E53" s="87"/>
      <c r="F53" s="15"/>
      <c r="G53" s="124"/>
      <c r="H53" s="16"/>
      <c r="I53" s="17"/>
      <c r="J53" s="87"/>
      <c r="K53" s="18"/>
      <c r="L53" s="18"/>
    </row>
    <row r="54" spans="1:12" ht="13.5">
      <c r="A54" s="86">
        <v>2</v>
      </c>
      <c r="B54" s="87"/>
      <c r="C54" s="87"/>
      <c r="D54" s="87"/>
      <c r="E54" s="87"/>
      <c r="F54" s="15"/>
      <c r="G54" s="124"/>
      <c r="H54" s="16"/>
      <c r="I54" s="17"/>
      <c r="J54" s="87"/>
      <c r="K54" s="18"/>
      <c r="L54" s="18"/>
    </row>
    <row r="55" spans="1:12" ht="13.5">
      <c r="A55" s="86">
        <v>3</v>
      </c>
      <c r="B55" s="87"/>
      <c r="C55" s="87"/>
      <c r="D55" s="87"/>
      <c r="E55" s="87"/>
      <c r="F55" s="15"/>
      <c r="G55" s="124"/>
      <c r="H55" s="16"/>
      <c r="I55" s="17"/>
      <c r="J55" s="87"/>
      <c r="K55" s="18"/>
      <c r="L55" s="18"/>
    </row>
    <row r="56" spans="1:12" ht="13.5">
      <c r="A56" s="86">
        <v>4</v>
      </c>
      <c r="B56" s="87"/>
      <c r="C56" s="87"/>
      <c r="D56" s="87"/>
      <c r="E56" s="87"/>
      <c r="F56" s="15"/>
      <c r="G56" s="124"/>
      <c r="H56" s="16"/>
      <c r="I56" s="17"/>
      <c r="J56" s="87"/>
      <c r="K56" s="18"/>
      <c r="L56" s="18"/>
    </row>
    <row r="57" spans="1:12" ht="13.5">
      <c r="A57" s="86">
        <v>5</v>
      </c>
      <c r="B57" s="87"/>
      <c r="C57" s="87"/>
      <c r="D57" s="87"/>
      <c r="E57" s="87"/>
      <c r="F57" s="15"/>
      <c r="G57" s="124"/>
      <c r="H57" s="16"/>
      <c r="I57" s="17"/>
      <c r="J57" s="87"/>
      <c r="K57" s="18"/>
      <c r="L57" s="18"/>
    </row>
    <row r="58" spans="1:12" ht="13.5">
      <c r="A58" s="86">
        <v>6</v>
      </c>
      <c r="B58" s="87"/>
      <c r="C58" s="87"/>
      <c r="D58" s="87"/>
      <c r="E58" s="87"/>
      <c r="F58" s="15"/>
      <c r="G58" s="124"/>
      <c r="H58" s="16"/>
      <c r="I58" s="17"/>
      <c r="J58" s="87"/>
      <c r="K58" s="18"/>
      <c r="L58" s="18"/>
    </row>
    <row r="59" spans="1:12" ht="13.5">
      <c r="A59" s="86">
        <v>7</v>
      </c>
      <c r="B59" s="87"/>
      <c r="C59" s="87"/>
      <c r="D59" s="87"/>
      <c r="E59" s="87"/>
      <c r="F59" s="15"/>
      <c r="G59" s="124"/>
      <c r="H59" s="16"/>
      <c r="I59" s="17"/>
      <c r="J59" s="87"/>
      <c r="K59" s="18"/>
      <c r="L59" s="18"/>
    </row>
    <row r="60" spans="1:12" ht="13.5">
      <c r="A60" s="86">
        <v>8</v>
      </c>
      <c r="B60" s="87"/>
      <c r="C60" s="87"/>
      <c r="D60" s="87"/>
      <c r="E60" s="87"/>
      <c r="F60" s="15"/>
      <c r="G60" s="124"/>
      <c r="H60" s="16"/>
      <c r="I60" s="17"/>
      <c r="J60" s="87"/>
      <c r="K60" s="18"/>
      <c r="L60" s="18"/>
    </row>
    <row r="61" spans="1:12" ht="13.5">
      <c r="A61" s="86">
        <v>9</v>
      </c>
      <c r="B61" s="87"/>
      <c r="C61" s="87"/>
      <c r="D61" s="87"/>
      <c r="E61" s="87"/>
      <c r="F61" s="15"/>
      <c r="G61" s="124"/>
      <c r="H61" s="16"/>
      <c r="I61" s="17"/>
      <c r="J61" s="87"/>
      <c r="K61" s="18"/>
      <c r="L61" s="18"/>
    </row>
    <row r="62" spans="1:12" ht="13.5">
      <c r="A62" s="86">
        <v>10</v>
      </c>
      <c r="B62" s="87"/>
      <c r="C62" s="87"/>
      <c r="D62" s="87"/>
      <c r="E62" s="87"/>
      <c r="F62" s="15"/>
      <c r="G62" s="124"/>
      <c r="H62" s="16"/>
      <c r="I62" s="17"/>
      <c r="J62" s="87"/>
      <c r="K62" s="18"/>
      <c r="L62" s="18"/>
    </row>
    <row r="63" spans="1:12" ht="13.5">
      <c r="A63" s="86">
        <v>11</v>
      </c>
      <c r="B63" s="87"/>
      <c r="C63" s="87"/>
      <c r="D63" s="87"/>
      <c r="E63" s="87"/>
      <c r="F63" s="15"/>
      <c r="G63" s="124"/>
      <c r="H63" s="16"/>
      <c r="I63" s="17"/>
      <c r="J63" s="87"/>
      <c r="K63" s="18"/>
      <c r="L63" s="18"/>
    </row>
    <row r="64" spans="1:12" ht="13.5">
      <c r="A64" s="86">
        <v>12</v>
      </c>
      <c r="B64" s="87"/>
      <c r="C64" s="87"/>
      <c r="D64" s="87"/>
      <c r="E64" s="87"/>
      <c r="F64" s="15"/>
      <c r="G64" s="124"/>
      <c r="H64" s="16"/>
      <c r="I64" s="17"/>
      <c r="J64" s="87"/>
      <c r="K64" s="18"/>
      <c r="L64" s="18"/>
    </row>
    <row r="65" spans="1:12" ht="13.5">
      <c r="A65" s="86">
        <v>13</v>
      </c>
      <c r="B65" s="87"/>
      <c r="C65" s="87"/>
      <c r="D65" s="87"/>
      <c r="E65" s="87"/>
      <c r="F65" s="15"/>
      <c r="G65" s="124"/>
      <c r="H65" s="16"/>
      <c r="I65" s="17"/>
      <c r="J65" s="87"/>
      <c r="K65" s="18"/>
      <c r="L65" s="18"/>
    </row>
    <row r="66" spans="1:12" ht="13.5">
      <c r="A66" s="86">
        <v>14</v>
      </c>
      <c r="B66" s="87"/>
      <c r="C66" s="87"/>
      <c r="D66" s="87"/>
      <c r="E66" s="87"/>
      <c r="F66" s="15"/>
      <c r="G66" s="124"/>
      <c r="H66" s="16"/>
      <c r="I66" s="17"/>
      <c r="J66" s="87"/>
      <c r="K66" s="18"/>
      <c r="L66" s="18"/>
    </row>
    <row r="67" spans="1:12" ht="13.5">
      <c r="A67" s="86">
        <v>15</v>
      </c>
      <c r="B67" s="87"/>
      <c r="C67" s="87"/>
      <c r="D67" s="87"/>
      <c r="E67" s="87"/>
      <c r="F67" s="15"/>
      <c r="G67" s="124"/>
      <c r="H67" s="16"/>
      <c r="I67" s="17"/>
      <c r="J67" s="87"/>
      <c r="K67" s="18"/>
      <c r="L67" s="18"/>
    </row>
    <row r="68" spans="1:12" ht="13.5">
      <c r="A68" s="86">
        <v>16</v>
      </c>
      <c r="B68" s="87"/>
      <c r="C68" s="87"/>
      <c r="D68" s="87"/>
      <c r="E68" s="87"/>
      <c r="F68" s="15"/>
      <c r="G68" s="124"/>
      <c r="H68" s="16"/>
      <c r="I68" s="17"/>
      <c r="J68" s="87"/>
      <c r="K68" s="18"/>
      <c r="L68" s="18"/>
    </row>
    <row r="69" spans="1:12" ht="13.5">
      <c r="A69" s="86">
        <v>17</v>
      </c>
      <c r="B69" s="87"/>
      <c r="C69" s="87"/>
      <c r="D69" s="87"/>
      <c r="E69" s="87"/>
      <c r="F69" s="15"/>
      <c r="G69" s="124"/>
      <c r="H69" s="16"/>
      <c r="I69" s="17"/>
      <c r="J69" s="87"/>
      <c r="K69" s="18"/>
      <c r="L69" s="18"/>
    </row>
    <row r="70" spans="1:12" ht="13.5">
      <c r="A70" s="86">
        <v>18</v>
      </c>
      <c r="B70" s="87"/>
      <c r="C70" s="87"/>
      <c r="D70" s="87"/>
      <c r="E70" s="87"/>
      <c r="F70" s="15"/>
      <c r="G70" s="124"/>
      <c r="H70" s="16"/>
      <c r="I70" s="17"/>
      <c r="J70" s="87"/>
      <c r="K70" s="18"/>
      <c r="L70" s="18"/>
    </row>
    <row r="71" spans="1:12" ht="13.5">
      <c r="A71" s="86">
        <v>19</v>
      </c>
      <c r="B71" s="87"/>
      <c r="C71" s="87"/>
      <c r="D71" s="87"/>
      <c r="E71" s="87"/>
      <c r="F71" s="15"/>
      <c r="G71" s="124"/>
      <c r="H71" s="16"/>
      <c r="I71" s="17"/>
      <c r="J71" s="87"/>
      <c r="K71" s="18"/>
      <c r="L71" s="18"/>
    </row>
    <row r="72" spans="1:12" ht="13.5">
      <c r="A72" s="86">
        <v>20</v>
      </c>
      <c r="B72" s="87"/>
      <c r="C72" s="87"/>
      <c r="D72" s="87"/>
      <c r="E72" s="87"/>
      <c r="F72" s="15"/>
      <c r="G72" s="124"/>
      <c r="H72" s="16"/>
      <c r="I72" s="17"/>
      <c r="J72" s="87"/>
      <c r="K72" s="18"/>
      <c r="L72" s="18"/>
    </row>
    <row r="73" spans="1:12" ht="13.5">
      <c r="A73" s="86">
        <v>21</v>
      </c>
      <c r="B73" s="87"/>
      <c r="C73" s="87"/>
      <c r="D73" s="87"/>
      <c r="E73" s="87"/>
      <c r="F73" s="15"/>
      <c r="G73" s="124"/>
      <c r="H73" s="16"/>
      <c r="I73" s="17"/>
      <c r="J73" s="87"/>
      <c r="K73" s="18"/>
      <c r="L73" s="18"/>
    </row>
    <row r="74" spans="1:12" ht="13.5">
      <c r="A74" s="86">
        <v>22</v>
      </c>
      <c r="B74" s="87"/>
      <c r="C74" s="87"/>
      <c r="D74" s="87"/>
      <c r="E74" s="87"/>
      <c r="F74" s="15"/>
      <c r="G74" s="124"/>
      <c r="H74" s="16"/>
      <c r="I74" s="17"/>
      <c r="J74" s="87"/>
      <c r="K74" s="18"/>
      <c r="L74" s="18"/>
    </row>
    <row r="75" spans="1:12" ht="13.5">
      <c r="A75" s="86">
        <v>23</v>
      </c>
      <c r="B75" s="87"/>
      <c r="C75" s="87"/>
      <c r="D75" s="87"/>
      <c r="E75" s="87"/>
      <c r="F75" s="15"/>
      <c r="G75" s="124"/>
      <c r="H75" s="16"/>
      <c r="I75" s="17"/>
      <c r="J75" s="87"/>
      <c r="K75" s="18"/>
      <c r="L75" s="18"/>
    </row>
    <row r="76" spans="1:12" ht="13.5">
      <c r="A76" s="86">
        <v>24</v>
      </c>
      <c r="B76" s="87"/>
      <c r="C76" s="87"/>
      <c r="D76" s="87"/>
      <c r="E76" s="87"/>
      <c r="F76" s="15"/>
      <c r="G76" s="124"/>
      <c r="H76" s="16"/>
      <c r="I76" s="17"/>
      <c r="J76" s="87"/>
      <c r="K76" s="18"/>
      <c r="L76" s="18"/>
    </row>
    <row r="77" spans="1:12" ht="13.5">
      <c r="A77" s="86">
        <v>25</v>
      </c>
      <c r="B77" s="87"/>
      <c r="C77" s="87"/>
      <c r="D77" s="87"/>
      <c r="E77" s="87"/>
      <c r="F77" s="15"/>
      <c r="G77" s="124"/>
      <c r="H77" s="16"/>
      <c r="I77" s="17"/>
      <c r="J77" s="87"/>
      <c r="K77" s="18"/>
      <c r="L77" s="18"/>
    </row>
    <row r="78" spans="1:12" ht="13.5">
      <c r="A78" s="86">
        <v>26</v>
      </c>
      <c r="B78" s="87"/>
      <c r="C78" s="87"/>
      <c r="D78" s="87"/>
      <c r="E78" s="87"/>
      <c r="F78" s="15"/>
      <c r="G78" s="124"/>
      <c r="H78" s="16"/>
      <c r="I78" s="17"/>
      <c r="J78" s="87"/>
      <c r="K78" s="18"/>
      <c r="L78" s="18"/>
    </row>
    <row r="79" spans="1:12" ht="13.5">
      <c r="A79" s="86">
        <v>27</v>
      </c>
      <c r="B79" s="87"/>
      <c r="C79" s="87"/>
      <c r="D79" s="87"/>
      <c r="E79" s="87"/>
      <c r="F79" s="15"/>
      <c r="G79" s="124"/>
      <c r="H79" s="16"/>
      <c r="I79" s="17"/>
      <c r="J79" s="87"/>
      <c r="K79" s="18"/>
      <c r="L79" s="18"/>
    </row>
    <row r="80" spans="1:12" ht="13.5">
      <c r="A80" s="86">
        <v>28</v>
      </c>
      <c r="B80" s="87"/>
      <c r="C80" s="87"/>
      <c r="D80" s="87"/>
      <c r="E80" s="87"/>
      <c r="F80" s="15"/>
      <c r="G80" s="124"/>
      <c r="H80" s="16"/>
      <c r="I80" s="17"/>
      <c r="J80" s="87"/>
      <c r="K80" s="18"/>
      <c r="L80" s="18"/>
    </row>
    <row r="81" spans="1:12" ht="13.5">
      <c r="A81" s="86">
        <v>29</v>
      </c>
      <c r="B81" s="87"/>
      <c r="C81" s="87"/>
      <c r="D81" s="87"/>
      <c r="E81" s="87"/>
      <c r="F81" s="15"/>
      <c r="G81" s="124"/>
      <c r="H81" s="16"/>
      <c r="I81" s="17"/>
      <c r="J81" s="87"/>
      <c r="K81" s="18"/>
      <c r="L81" s="18"/>
    </row>
    <row r="82" spans="1:12" ht="13.5">
      <c r="A82" s="86">
        <v>30</v>
      </c>
      <c r="B82" s="87"/>
      <c r="C82" s="87"/>
      <c r="D82" s="87"/>
      <c r="E82" s="87"/>
      <c r="F82" s="15"/>
      <c r="G82" s="124"/>
      <c r="H82" s="16"/>
      <c r="I82" s="17"/>
      <c r="J82" s="87"/>
      <c r="K82" s="18"/>
      <c r="L82" s="18"/>
    </row>
    <row r="83" spans="1:12" ht="13.5">
      <c r="A83" s="86">
        <v>31</v>
      </c>
      <c r="B83" s="87"/>
      <c r="C83" s="87"/>
      <c r="D83" s="87"/>
      <c r="E83" s="87"/>
      <c r="F83" s="15"/>
      <c r="G83" s="124"/>
      <c r="H83" s="16"/>
      <c r="I83" s="17"/>
      <c r="J83" s="87"/>
      <c r="K83" s="18"/>
      <c r="L83" s="18"/>
    </row>
    <row r="84" spans="1:12" ht="13.5">
      <c r="A84" s="86">
        <v>32</v>
      </c>
      <c r="B84" s="87"/>
      <c r="C84" s="87"/>
      <c r="D84" s="87"/>
      <c r="E84" s="87"/>
      <c r="F84" s="15"/>
      <c r="G84" s="124"/>
      <c r="H84" s="16"/>
      <c r="I84" s="17"/>
      <c r="J84" s="87"/>
      <c r="K84" s="18"/>
      <c r="L84" s="18"/>
    </row>
    <row r="85" spans="1:12" ht="13.5">
      <c r="A85" s="86">
        <v>33</v>
      </c>
      <c r="B85" s="87"/>
      <c r="C85" s="87"/>
      <c r="D85" s="87"/>
      <c r="E85" s="87"/>
      <c r="F85" s="15"/>
      <c r="G85" s="124"/>
      <c r="H85" s="16"/>
      <c r="I85" s="17"/>
      <c r="J85" s="87"/>
      <c r="K85" s="18"/>
      <c r="L85" s="18"/>
    </row>
    <row r="86" spans="1:12" ht="13.5">
      <c r="A86" s="86">
        <v>34</v>
      </c>
      <c r="B86" s="87"/>
      <c r="C86" s="87"/>
      <c r="D86" s="87"/>
      <c r="E86" s="87"/>
      <c r="F86" s="15"/>
      <c r="G86" s="124"/>
      <c r="H86" s="16"/>
      <c r="I86" s="17"/>
      <c r="J86" s="87"/>
      <c r="K86" s="18"/>
      <c r="L86" s="18"/>
    </row>
    <row r="87" spans="1:12" ht="13.5">
      <c r="A87" s="86">
        <v>35</v>
      </c>
      <c r="B87" s="87"/>
      <c r="C87" s="87"/>
      <c r="D87" s="87"/>
      <c r="E87" s="87"/>
      <c r="F87" s="15"/>
      <c r="G87" s="124"/>
      <c r="H87" s="16"/>
      <c r="I87" s="17"/>
      <c r="J87" s="87"/>
      <c r="K87" s="18"/>
      <c r="L87" s="18"/>
    </row>
    <row r="88" spans="1:12" ht="13.5">
      <c r="A88" s="86">
        <v>36</v>
      </c>
      <c r="B88" s="87"/>
      <c r="C88" s="87"/>
      <c r="D88" s="87"/>
      <c r="E88" s="87"/>
      <c r="F88" s="15"/>
      <c r="G88" s="124"/>
      <c r="H88" s="16"/>
      <c r="I88" s="17"/>
      <c r="J88" s="87"/>
      <c r="K88" s="18"/>
      <c r="L88" s="18"/>
    </row>
    <row r="89" spans="1:12" ht="13.5">
      <c r="A89" s="86">
        <v>37</v>
      </c>
      <c r="B89" s="87"/>
      <c r="C89" s="87"/>
      <c r="D89" s="87"/>
      <c r="E89" s="87"/>
      <c r="F89" s="15"/>
      <c r="G89" s="124"/>
      <c r="H89" s="16"/>
      <c r="I89" s="17"/>
      <c r="J89" s="87"/>
      <c r="K89" s="18"/>
      <c r="L89" s="18"/>
    </row>
    <row r="90" spans="1:12" ht="13.5">
      <c r="A90" s="86">
        <v>38</v>
      </c>
      <c r="B90" s="87"/>
      <c r="C90" s="87"/>
      <c r="D90" s="87"/>
      <c r="E90" s="87"/>
      <c r="F90" s="15"/>
      <c r="G90" s="124"/>
      <c r="H90" s="16"/>
      <c r="I90" s="17"/>
      <c r="J90" s="87"/>
      <c r="K90" s="18"/>
      <c r="L90" s="18"/>
    </row>
    <row r="91" spans="1:12" ht="13.5">
      <c r="A91" s="86">
        <v>39</v>
      </c>
      <c r="B91" s="87"/>
      <c r="C91" s="87"/>
      <c r="D91" s="87"/>
      <c r="E91" s="87"/>
      <c r="F91" s="15"/>
      <c r="G91" s="124"/>
      <c r="H91" s="16"/>
      <c r="I91" s="17"/>
      <c r="J91" s="87"/>
      <c r="K91" s="18"/>
      <c r="L91" s="18"/>
    </row>
    <row r="92" spans="1:12" ht="13.5">
      <c r="A92" s="86">
        <v>40</v>
      </c>
      <c r="B92" s="87"/>
      <c r="C92" s="87"/>
      <c r="D92" s="87"/>
      <c r="E92" s="87"/>
      <c r="F92" s="15"/>
      <c r="G92" s="124"/>
      <c r="H92" s="16"/>
      <c r="I92" s="17"/>
      <c r="J92" s="87"/>
      <c r="K92" s="18"/>
      <c r="L92" s="18"/>
    </row>
    <row r="93" spans="1:12" ht="13.5">
      <c r="A93" s="86">
        <v>41</v>
      </c>
      <c r="B93" s="87"/>
      <c r="C93" s="87"/>
      <c r="D93" s="87"/>
      <c r="E93" s="87"/>
      <c r="F93" s="15"/>
      <c r="G93" s="124"/>
      <c r="H93" s="16"/>
      <c r="I93" s="17"/>
      <c r="J93" s="87"/>
      <c r="K93" s="18"/>
      <c r="L93" s="18"/>
    </row>
    <row r="94" spans="1:12" ht="13.5">
      <c r="A94" s="86">
        <v>42</v>
      </c>
      <c r="B94" s="87"/>
      <c r="C94" s="87"/>
      <c r="D94" s="87"/>
      <c r="E94" s="87"/>
      <c r="F94" s="15"/>
      <c r="G94" s="124"/>
      <c r="H94" s="16"/>
      <c r="I94" s="17"/>
      <c r="J94" s="87"/>
      <c r="K94" s="18"/>
      <c r="L94" s="18"/>
    </row>
    <row r="95" spans="1:12" ht="13.5">
      <c r="A95" s="86">
        <v>43</v>
      </c>
      <c r="B95" s="87"/>
      <c r="C95" s="87"/>
      <c r="D95" s="87"/>
      <c r="E95" s="87"/>
      <c r="F95" s="15"/>
      <c r="G95" s="124"/>
      <c r="H95" s="16"/>
      <c r="I95" s="17"/>
      <c r="J95" s="87"/>
      <c r="K95" s="18"/>
      <c r="L95" s="18"/>
    </row>
    <row r="96" spans="1:12" ht="13.5">
      <c r="A96" s="86">
        <v>44</v>
      </c>
      <c r="B96" s="87"/>
      <c r="C96" s="87"/>
      <c r="D96" s="87"/>
      <c r="E96" s="87"/>
      <c r="F96" s="15"/>
      <c r="G96" s="124"/>
      <c r="H96" s="16"/>
      <c r="I96" s="17"/>
      <c r="J96" s="87"/>
      <c r="K96" s="18"/>
      <c r="L96" s="18"/>
    </row>
    <row r="97" spans="1:12" ht="13.5">
      <c r="A97" s="86">
        <v>45</v>
      </c>
      <c r="B97" s="87"/>
      <c r="C97" s="87"/>
      <c r="D97" s="87"/>
      <c r="E97" s="87"/>
      <c r="F97" s="15"/>
      <c r="G97" s="124"/>
      <c r="H97" s="16"/>
      <c r="I97" s="17"/>
      <c r="J97" s="87"/>
      <c r="K97" s="18"/>
      <c r="L97" s="18"/>
    </row>
    <row r="98" spans="1:12" ht="13.5">
      <c r="A98" s="86">
        <v>46</v>
      </c>
      <c r="B98" s="87"/>
      <c r="C98" s="87"/>
      <c r="D98" s="87"/>
      <c r="E98" s="87"/>
      <c r="F98" s="15"/>
      <c r="G98" s="124"/>
      <c r="H98" s="16"/>
      <c r="I98" s="17"/>
      <c r="J98" s="87"/>
      <c r="K98" s="18"/>
      <c r="L98" s="18"/>
    </row>
    <row r="99" spans="1:12" ht="13.5">
      <c r="A99" s="86">
        <v>47</v>
      </c>
      <c r="B99" s="87"/>
      <c r="C99" s="87"/>
      <c r="D99" s="87"/>
      <c r="E99" s="87"/>
      <c r="F99" s="15"/>
      <c r="G99" s="124"/>
      <c r="H99" s="16"/>
      <c r="I99" s="17"/>
      <c r="J99" s="87"/>
      <c r="K99" s="18"/>
      <c r="L99" s="18"/>
    </row>
    <row r="100" spans="1:12" ht="13.5">
      <c r="A100" s="86">
        <v>48</v>
      </c>
      <c r="B100" s="87"/>
      <c r="C100" s="87"/>
      <c r="D100" s="87"/>
      <c r="E100" s="87"/>
      <c r="F100" s="15"/>
      <c r="G100" s="124"/>
      <c r="H100" s="16"/>
      <c r="I100" s="17"/>
      <c r="J100" s="87"/>
      <c r="K100" s="18"/>
      <c r="L100" s="18"/>
    </row>
    <row r="101" spans="1:12" ht="13.5">
      <c r="A101" s="86">
        <v>49</v>
      </c>
      <c r="B101" s="87"/>
      <c r="C101" s="87"/>
      <c r="D101" s="87"/>
      <c r="E101" s="87"/>
      <c r="F101" s="15"/>
      <c r="G101" s="124"/>
      <c r="H101" s="16"/>
      <c r="I101" s="17"/>
      <c r="J101" s="87"/>
      <c r="K101" s="18"/>
      <c r="L101" s="18"/>
    </row>
    <row r="102" spans="1:12" ht="13.5">
      <c r="A102" s="86">
        <v>50</v>
      </c>
      <c r="B102" s="87"/>
      <c r="C102" s="87"/>
      <c r="D102" s="87"/>
      <c r="E102" s="87"/>
      <c r="F102" s="15"/>
      <c r="G102" s="124"/>
      <c r="H102" s="16"/>
      <c r="I102" s="17"/>
      <c r="J102" s="87"/>
      <c r="K102" s="18"/>
      <c r="L102" s="18"/>
    </row>
    <row r="103" spans="1:12" ht="13.5">
      <c r="A103" s="86">
        <v>51</v>
      </c>
      <c r="B103" s="87"/>
      <c r="C103" s="87"/>
      <c r="D103" s="87"/>
      <c r="E103" s="87"/>
      <c r="F103" s="15"/>
      <c r="G103" s="124"/>
      <c r="H103" s="16"/>
      <c r="I103" s="17"/>
      <c r="J103" s="87"/>
      <c r="K103" s="18"/>
      <c r="L103" s="18"/>
    </row>
    <row r="104" spans="1:12" ht="13.5">
      <c r="A104" s="86">
        <v>52</v>
      </c>
      <c r="B104" s="87"/>
      <c r="C104" s="87"/>
      <c r="D104" s="87"/>
      <c r="E104" s="87"/>
      <c r="F104" s="15"/>
      <c r="G104" s="124"/>
      <c r="H104" s="16"/>
      <c r="I104" s="17"/>
      <c r="J104" s="87"/>
      <c r="K104" s="18"/>
      <c r="L104" s="18"/>
    </row>
    <row r="105" spans="1:12" ht="13.5">
      <c r="A105" s="86">
        <v>53</v>
      </c>
      <c r="B105" s="87"/>
      <c r="C105" s="87"/>
      <c r="D105" s="87"/>
      <c r="E105" s="87"/>
      <c r="F105" s="15"/>
      <c r="G105" s="124"/>
      <c r="H105" s="16"/>
      <c r="I105" s="17"/>
      <c r="J105" s="87"/>
      <c r="K105" s="18"/>
      <c r="L105" s="18"/>
    </row>
    <row r="106" spans="1:12" ht="13.5">
      <c r="A106" s="86">
        <v>54</v>
      </c>
      <c r="B106" s="87"/>
      <c r="C106" s="87"/>
      <c r="D106" s="87"/>
      <c r="E106" s="87"/>
      <c r="F106" s="15"/>
      <c r="G106" s="124"/>
      <c r="H106" s="16"/>
      <c r="I106" s="17"/>
      <c r="J106" s="87"/>
      <c r="K106" s="18"/>
      <c r="L106" s="18"/>
    </row>
    <row r="107" spans="1:12" ht="13.5">
      <c r="A107" s="86">
        <v>55</v>
      </c>
      <c r="B107" s="87"/>
      <c r="C107" s="87"/>
      <c r="D107" s="87"/>
      <c r="E107" s="87"/>
      <c r="F107" s="15"/>
      <c r="G107" s="124"/>
      <c r="H107" s="16"/>
      <c r="I107" s="17"/>
      <c r="J107" s="87"/>
      <c r="K107" s="18"/>
      <c r="L107" s="18"/>
    </row>
    <row r="108" spans="1:12" ht="13.5">
      <c r="A108" s="86">
        <v>56</v>
      </c>
      <c r="B108" s="87"/>
      <c r="C108" s="87"/>
      <c r="D108" s="87"/>
      <c r="E108" s="87"/>
      <c r="F108" s="15"/>
      <c r="G108" s="124"/>
      <c r="H108" s="16"/>
      <c r="I108" s="17"/>
      <c r="J108" s="87"/>
      <c r="K108" s="18"/>
      <c r="L108" s="18"/>
    </row>
    <row r="109" spans="1:12" ht="13.5">
      <c r="A109" s="86">
        <v>57</v>
      </c>
      <c r="B109" s="87"/>
      <c r="C109" s="87"/>
      <c r="D109" s="87"/>
      <c r="E109" s="87"/>
      <c r="F109" s="15"/>
      <c r="G109" s="124"/>
      <c r="H109" s="16"/>
      <c r="I109" s="17"/>
      <c r="J109" s="87"/>
      <c r="K109" s="18"/>
      <c r="L109" s="18"/>
    </row>
    <row r="110" spans="1:12" ht="13.5">
      <c r="A110" s="86">
        <v>58</v>
      </c>
      <c r="B110" s="87"/>
      <c r="C110" s="87"/>
      <c r="D110" s="87"/>
      <c r="E110" s="87"/>
      <c r="F110" s="15"/>
      <c r="G110" s="124"/>
      <c r="H110" s="16"/>
      <c r="I110" s="17"/>
      <c r="J110" s="87"/>
      <c r="K110" s="18"/>
      <c r="L110" s="18"/>
    </row>
    <row r="111" spans="1:12" ht="13.5">
      <c r="A111" s="86">
        <v>59</v>
      </c>
      <c r="B111" s="87"/>
      <c r="C111" s="87"/>
      <c r="D111" s="87"/>
      <c r="E111" s="87"/>
      <c r="F111" s="15"/>
      <c r="G111" s="124"/>
      <c r="H111" s="16"/>
      <c r="I111" s="17"/>
      <c r="J111" s="87"/>
      <c r="K111" s="18"/>
      <c r="L111" s="18"/>
    </row>
    <row r="112" spans="1:12" ht="13.5">
      <c r="A112" s="86">
        <v>60</v>
      </c>
      <c r="B112" s="87"/>
      <c r="C112" s="87"/>
      <c r="D112" s="87"/>
      <c r="E112" s="87"/>
      <c r="F112" s="15"/>
      <c r="G112" s="124"/>
      <c r="H112" s="16"/>
      <c r="I112" s="17"/>
      <c r="J112" s="87"/>
      <c r="K112" s="18"/>
      <c r="L112" s="18"/>
    </row>
    <row r="113" spans="1:12" ht="13.5">
      <c r="A113" s="86">
        <v>61</v>
      </c>
      <c r="B113" s="87"/>
      <c r="C113" s="87"/>
      <c r="D113" s="87"/>
      <c r="E113" s="87"/>
      <c r="F113" s="15"/>
      <c r="G113" s="124"/>
      <c r="H113" s="16"/>
      <c r="I113" s="17"/>
      <c r="J113" s="87"/>
      <c r="K113" s="18"/>
      <c r="L113" s="18"/>
    </row>
    <row r="114" spans="1:12" ht="13.5">
      <c r="A114" s="86">
        <v>62</v>
      </c>
      <c r="B114" s="87"/>
      <c r="C114" s="87"/>
      <c r="D114" s="87"/>
      <c r="E114" s="87"/>
      <c r="F114" s="15"/>
      <c r="G114" s="124"/>
      <c r="H114" s="16"/>
      <c r="I114" s="17"/>
      <c r="J114" s="87"/>
      <c r="K114" s="18"/>
      <c r="L114" s="18"/>
    </row>
    <row r="115" spans="1:12" ht="13.5">
      <c r="A115" s="86">
        <v>63</v>
      </c>
      <c r="B115" s="87"/>
      <c r="C115" s="87"/>
      <c r="D115" s="87"/>
      <c r="E115" s="87"/>
      <c r="F115" s="15"/>
      <c r="G115" s="124"/>
      <c r="H115" s="16"/>
      <c r="I115" s="17"/>
      <c r="J115" s="87"/>
      <c r="K115" s="18"/>
      <c r="L115" s="18"/>
    </row>
    <row r="116" spans="1:12" ht="13.5">
      <c r="A116" s="86">
        <v>64</v>
      </c>
      <c r="B116" s="87"/>
      <c r="C116" s="87"/>
      <c r="D116" s="87"/>
      <c r="E116" s="87"/>
      <c r="F116" s="15"/>
      <c r="G116" s="124"/>
      <c r="H116" s="16"/>
      <c r="I116" s="17"/>
      <c r="J116" s="87"/>
      <c r="K116" s="18"/>
      <c r="L116" s="18"/>
    </row>
    <row r="117" spans="1:12" ht="13.5">
      <c r="A117" s="86">
        <v>65</v>
      </c>
      <c r="B117" s="87"/>
      <c r="C117" s="87"/>
      <c r="D117" s="87"/>
      <c r="E117" s="87"/>
      <c r="F117" s="15"/>
      <c r="G117" s="124"/>
      <c r="H117" s="16"/>
      <c r="I117" s="17"/>
      <c r="J117" s="87"/>
      <c r="K117" s="18"/>
      <c r="L117" s="18"/>
    </row>
    <row r="118" spans="1:12" ht="13.5">
      <c r="A118" s="86">
        <v>66</v>
      </c>
      <c r="B118" s="87"/>
      <c r="C118" s="87"/>
      <c r="D118" s="87"/>
      <c r="E118" s="87"/>
      <c r="F118" s="15"/>
      <c r="G118" s="124"/>
      <c r="H118" s="16"/>
      <c r="I118" s="17"/>
      <c r="J118" s="87"/>
      <c r="K118" s="18"/>
      <c r="L118" s="18"/>
    </row>
    <row r="119" spans="1:12" ht="13.5">
      <c r="A119" s="86">
        <v>67</v>
      </c>
      <c r="B119" s="87"/>
      <c r="C119" s="87"/>
      <c r="D119" s="87"/>
      <c r="E119" s="87"/>
      <c r="F119" s="15"/>
      <c r="G119" s="124"/>
      <c r="H119" s="16"/>
      <c r="I119" s="17"/>
      <c r="J119" s="87"/>
      <c r="K119" s="18"/>
      <c r="L119" s="18"/>
    </row>
    <row r="120" spans="1:12" ht="13.5">
      <c r="A120" s="86">
        <v>68</v>
      </c>
      <c r="B120" s="87"/>
      <c r="C120" s="87"/>
      <c r="D120" s="87"/>
      <c r="E120" s="87"/>
      <c r="F120" s="15"/>
      <c r="G120" s="124"/>
      <c r="H120" s="16"/>
      <c r="I120" s="17"/>
      <c r="J120" s="87"/>
      <c r="K120" s="18"/>
      <c r="L120" s="18"/>
    </row>
    <row r="121" spans="1:12" ht="13.5">
      <c r="A121" s="86">
        <v>69</v>
      </c>
      <c r="B121" s="87"/>
      <c r="C121" s="87"/>
      <c r="D121" s="87"/>
      <c r="E121" s="87"/>
      <c r="F121" s="15"/>
      <c r="G121" s="124"/>
      <c r="H121" s="16"/>
      <c r="I121" s="17"/>
      <c r="J121" s="87"/>
      <c r="K121" s="18"/>
      <c r="L121" s="18"/>
    </row>
    <row r="122" spans="1:12" ht="13.5">
      <c r="A122" s="86">
        <v>70</v>
      </c>
      <c r="B122" s="87"/>
      <c r="C122" s="87"/>
      <c r="D122" s="87"/>
      <c r="E122" s="87"/>
      <c r="F122" s="15"/>
      <c r="G122" s="124"/>
      <c r="H122" s="16"/>
      <c r="I122" s="17"/>
      <c r="J122" s="87"/>
      <c r="K122" s="18"/>
      <c r="L122" s="18"/>
    </row>
    <row r="123" spans="1:12" ht="13.5">
      <c r="A123" s="86">
        <v>71</v>
      </c>
      <c r="B123" s="87"/>
      <c r="C123" s="87"/>
      <c r="D123" s="87"/>
      <c r="E123" s="87"/>
      <c r="F123" s="15"/>
      <c r="G123" s="124"/>
      <c r="H123" s="16"/>
      <c r="I123" s="17"/>
      <c r="J123" s="87"/>
      <c r="K123" s="18"/>
      <c r="L123" s="18"/>
    </row>
    <row r="124" spans="1:12" ht="13.5">
      <c r="A124" s="86">
        <v>72</v>
      </c>
      <c r="B124" s="87"/>
      <c r="C124" s="87"/>
      <c r="D124" s="87"/>
      <c r="E124" s="87"/>
      <c r="F124" s="15"/>
      <c r="G124" s="124"/>
      <c r="H124" s="16"/>
      <c r="I124" s="17"/>
      <c r="J124" s="87"/>
      <c r="K124" s="18"/>
      <c r="L124" s="18"/>
    </row>
    <row r="125" spans="1:12" ht="13.5">
      <c r="A125" s="86">
        <v>73</v>
      </c>
      <c r="B125" s="87"/>
      <c r="C125" s="87"/>
      <c r="D125" s="87"/>
      <c r="E125" s="87"/>
      <c r="F125" s="15"/>
      <c r="G125" s="124"/>
      <c r="H125" s="16"/>
      <c r="I125" s="17"/>
      <c r="J125" s="87"/>
      <c r="K125" s="18"/>
      <c r="L125" s="18"/>
    </row>
    <row r="126" spans="1:12" ht="13.5">
      <c r="A126" s="86">
        <v>74</v>
      </c>
      <c r="B126" s="87"/>
      <c r="C126" s="87"/>
      <c r="D126" s="87"/>
      <c r="E126" s="87"/>
      <c r="F126" s="15"/>
      <c r="G126" s="124"/>
      <c r="H126" s="16"/>
      <c r="I126" s="17"/>
      <c r="J126" s="87"/>
      <c r="K126" s="18"/>
      <c r="L126" s="18"/>
    </row>
    <row r="127" spans="1:12" ht="13.5">
      <c r="A127" s="86">
        <v>75</v>
      </c>
      <c r="B127" s="87"/>
      <c r="C127" s="87"/>
      <c r="D127" s="87"/>
      <c r="E127" s="87"/>
      <c r="F127" s="15"/>
      <c r="G127" s="124"/>
      <c r="H127" s="16"/>
      <c r="I127" s="17"/>
      <c r="J127" s="87"/>
      <c r="K127" s="18"/>
      <c r="L127" s="18"/>
    </row>
    <row r="128" spans="1:12" ht="13.5">
      <c r="A128" s="86">
        <v>76</v>
      </c>
      <c r="B128" s="87"/>
      <c r="C128" s="87"/>
      <c r="D128" s="87"/>
      <c r="E128" s="87"/>
      <c r="F128" s="15"/>
      <c r="G128" s="124"/>
      <c r="H128" s="16"/>
      <c r="I128" s="17"/>
      <c r="J128" s="87"/>
      <c r="K128" s="18"/>
      <c r="L128" s="18"/>
    </row>
    <row r="129" spans="1:12" ht="13.5">
      <c r="A129" s="86">
        <v>77</v>
      </c>
      <c r="B129" s="87"/>
      <c r="C129" s="87"/>
      <c r="D129" s="87"/>
      <c r="E129" s="87"/>
      <c r="F129" s="15"/>
      <c r="G129" s="124"/>
      <c r="H129" s="16"/>
      <c r="I129" s="17"/>
      <c r="J129" s="87"/>
      <c r="K129" s="18"/>
      <c r="L129" s="18"/>
    </row>
    <row r="130" spans="1:12" ht="13.5">
      <c r="A130" s="86">
        <v>78</v>
      </c>
      <c r="B130" s="87"/>
      <c r="C130" s="87"/>
      <c r="D130" s="87"/>
      <c r="E130" s="87"/>
      <c r="F130" s="15"/>
      <c r="G130" s="124"/>
      <c r="H130" s="16"/>
      <c r="I130" s="17"/>
      <c r="J130" s="87"/>
      <c r="K130" s="18"/>
      <c r="L130" s="18"/>
    </row>
    <row r="131" spans="1:12" ht="13.5">
      <c r="A131" s="86">
        <v>79</v>
      </c>
      <c r="B131" s="87"/>
      <c r="C131" s="87"/>
      <c r="D131" s="87"/>
      <c r="E131" s="87"/>
      <c r="F131" s="15"/>
      <c r="G131" s="124"/>
      <c r="H131" s="16"/>
      <c r="I131" s="17"/>
      <c r="J131" s="87"/>
      <c r="K131" s="18"/>
      <c r="L131" s="18"/>
    </row>
    <row r="132" spans="1:12" ht="13.5">
      <c r="A132" s="86">
        <v>80</v>
      </c>
      <c r="B132" s="87"/>
      <c r="C132" s="87"/>
      <c r="D132" s="87"/>
      <c r="E132" s="87"/>
      <c r="F132" s="15"/>
      <c r="G132" s="124"/>
      <c r="H132" s="16"/>
      <c r="I132" s="17"/>
      <c r="J132" s="87"/>
      <c r="K132" s="18"/>
      <c r="L132" s="18"/>
    </row>
    <row r="133" spans="1:12" ht="13.5">
      <c r="A133" s="86">
        <v>81</v>
      </c>
      <c r="B133" s="87"/>
      <c r="C133" s="87"/>
      <c r="D133" s="87"/>
      <c r="E133" s="87"/>
      <c r="F133" s="15"/>
      <c r="G133" s="124"/>
      <c r="H133" s="16"/>
      <c r="I133" s="17"/>
      <c r="J133" s="87"/>
      <c r="K133" s="18"/>
      <c r="L133" s="18"/>
    </row>
    <row r="134" spans="1:12" ht="13.5">
      <c r="A134" s="86">
        <v>82</v>
      </c>
      <c r="B134" s="87"/>
      <c r="C134" s="87"/>
      <c r="D134" s="87"/>
      <c r="E134" s="87"/>
      <c r="F134" s="15"/>
      <c r="G134" s="124"/>
      <c r="H134" s="16"/>
      <c r="I134" s="17"/>
      <c r="J134" s="87"/>
      <c r="K134" s="18"/>
      <c r="L134" s="18"/>
    </row>
    <row r="135" spans="1:12" ht="13.5">
      <c r="A135" s="86">
        <v>83</v>
      </c>
      <c r="B135" s="87"/>
      <c r="C135" s="87"/>
      <c r="D135" s="87"/>
      <c r="E135" s="87"/>
      <c r="F135" s="15"/>
      <c r="G135" s="124"/>
      <c r="H135" s="16"/>
      <c r="I135" s="17"/>
      <c r="J135" s="87"/>
      <c r="K135" s="18"/>
      <c r="L135" s="18"/>
    </row>
    <row r="136" spans="1:12" ht="13.5">
      <c r="A136" s="86">
        <v>84</v>
      </c>
      <c r="B136" s="87"/>
      <c r="C136" s="87"/>
      <c r="D136" s="87"/>
      <c r="E136" s="87"/>
      <c r="F136" s="15"/>
      <c r="G136" s="124"/>
      <c r="H136" s="16"/>
      <c r="I136" s="17"/>
      <c r="J136" s="87"/>
      <c r="K136" s="18"/>
      <c r="L136" s="18"/>
    </row>
    <row r="137" spans="1:12" ht="13.5">
      <c r="A137" s="86">
        <v>85</v>
      </c>
      <c r="B137" s="87"/>
      <c r="C137" s="87"/>
      <c r="D137" s="87"/>
      <c r="E137" s="87"/>
      <c r="F137" s="15"/>
      <c r="G137" s="124"/>
      <c r="H137" s="16"/>
      <c r="I137" s="17"/>
      <c r="J137" s="87"/>
      <c r="K137" s="18"/>
      <c r="L137" s="18"/>
    </row>
    <row r="138" spans="1:12" ht="13.5">
      <c r="A138" s="86">
        <v>86</v>
      </c>
      <c r="B138" s="87"/>
      <c r="C138" s="87"/>
      <c r="D138" s="87"/>
      <c r="E138" s="87"/>
      <c r="F138" s="15"/>
      <c r="G138" s="124"/>
      <c r="H138" s="16"/>
      <c r="I138" s="17"/>
      <c r="J138" s="87"/>
      <c r="K138" s="18"/>
      <c r="L138" s="18"/>
    </row>
    <row r="139" spans="1:12" ht="13.5">
      <c r="A139" s="86">
        <v>87</v>
      </c>
      <c r="B139" s="87"/>
      <c r="C139" s="87"/>
      <c r="D139" s="87"/>
      <c r="E139" s="87"/>
      <c r="F139" s="15"/>
      <c r="G139" s="124"/>
      <c r="H139" s="16"/>
      <c r="I139" s="17"/>
      <c r="J139" s="87"/>
      <c r="K139" s="18"/>
      <c r="L139" s="18"/>
    </row>
    <row r="140" spans="1:12" ht="13.5">
      <c r="A140" s="86">
        <v>88</v>
      </c>
      <c r="B140" s="87"/>
      <c r="C140" s="87"/>
      <c r="D140" s="87"/>
      <c r="E140" s="87"/>
      <c r="F140" s="15"/>
      <c r="G140" s="124"/>
      <c r="H140" s="16"/>
      <c r="I140" s="17"/>
      <c r="J140" s="87"/>
      <c r="K140" s="18"/>
      <c r="L140" s="18"/>
    </row>
    <row r="141" spans="1:12" ht="13.5">
      <c r="A141" s="86">
        <v>89</v>
      </c>
      <c r="B141" s="87"/>
      <c r="C141" s="87"/>
      <c r="D141" s="87"/>
      <c r="E141" s="87"/>
      <c r="F141" s="15"/>
      <c r="G141" s="124"/>
      <c r="H141" s="16"/>
      <c r="I141" s="17"/>
      <c r="J141" s="87"/>
      <c r="K141" s="18"/>
      <c r="L141" s="18"/>
    </row>
    <row r="142" spans="1:12" ht="13.5">
      <c r="A142" s="86">
        <v>90</v>
      </c>
      <c r="B142" s="87"/>
      <c r="C142" s="87"/>
      <c r="D142" s="87"/>
      <c r="E142" s="87"/>
      <c r="F142" s="15"/>
      <c r="G142" s="124"/>
      <c r="H142" s="16"/>
      <c r="I142" s="17"/>
      <c r="J142" s="87"/>
      <c r="K142" s="18"/>
      <c r="L142" s="18"/>
    </row>
    <row r="143" spans="1:12" ht="13.5">
      <c r="A143" s="86">
        <v>91</v>
      </c>
      <c r="B143" s="87"/>
      <c r="C143" s="87"/>
      <c r="D143" s="87"/>
      <c r="E143" s="87"/>
      <c r="F143" s="15"/>
      <c r="G143" s="124"/>
      <c r="H143" s="16"/>
      <c r="I143" s="17"/>
      <c r="J143" s="87"/>
      <c r="K143" s="18"/>
      <c r="L143" s="18"/>
    </row>
    <row r="144" spans="1:12" ht="13.5">
      <c r="A144" s="86">
        <v>92</v>
      </c>
      <c r="B144" s="87"/>
      <c r="C144" s="87"/>
      <c r="D144" s="87"/>
      <c r="E144" s="87"/>
      <c r="F144" s="15"/>
      <c r="G144" s="124"/>
      <c r="H144" s="16"/>
      <c r="I144" s="17"/>
      <c r="J144" s="87"/>
      <c r="K144" s="18"/>
      <c r="L144" s="18"/>
    </row>
    <row r="145" spans="1:12" ht="13.5">
      <c r="A145" s="86">
        <v>93</v>
      </c>
      <c r="B145" s="87"/>
      <c r="C145" s="87"/>
      <c r="D145" s="87"/>
      <c r="E145" s="87"/>
      <c r="F145" s="15"/>
      <c r="G145" s="124"/>
      <c r="H145" s="16"/>
      <c r="I145" s="17"/>
      <c r="J145" s="87"/>
      <c r="K145" s="18"/>
      <c r="L145" s="18"/>
    </row>
    <row r="146" spans="1:12" ht="13.5">
      <c r="A146" s="86">
        <v>94</v>
      </c>
      <c r="B146" s="87"/>
      <c r="C146" s="87"/>
      <c r="D146" s="87"/>
      <c r="E146" s="87"/>
      <c r="F146" s="15"/>
      <c r="G146" s="124"/>
      <c r="H146" s="16"/>
      <c r="I146" s="17"/>
      <c r="J146" s="87"/>
      <c r="K146" s="18"/>
      <c r="L146" s="18"/>
    </row>
    <row r="147" spans="1:12" ht="13.5">
      <c r="A147" s="86">
        <v>95</v>
      </c>
      <c r="B147" s="87"/>
      <c r="C147" s="87"/>
      <c r="D147" s="87"/>
      <c r="E147" s="87"/>
      <c r="F147" s="15"/>
      <c r="G147" s="124"/>
      <c r="H147" s="16"/>
      <c r="I147" s="17"/>
      <c r="J147" s="87"/>
      <c r="K147" s="18"/>
      <c r="L147" s="18"/>
    </row>
    <row r="148" spans="1:12" ht="13.5">
      <c r="A148" s="86">
        <v>96</v>
      </c>
      <c r="B148" s="87"/>
      <c r="C148" s="87"/>
      <c r="D148" s="87"/>
      <c r="E148" s="87"/>
      <c r="F148" s="15"/>
      <c r="G148" s="124"/>
      <c r="H148" s="16"/>
      <c r="I148" s="17"/>
      <c r="J148" s="87"/>
      <c r="K148" s="18"/>
      <c r="L148" s="18"/>
    </row>
    <row r="149" spans="1:12" ht="13.5">
      <c r="A149" s="86">
        <v>97</v>
      </c>
      <c r="B149" s="87"/>
      <c r="C149" s="87"/>
      <c r="D149" s="87"/>
      <c r="E149" s="87"/>
      <c r="F149" s="15"/>
      <c r="G149" s="124"/>
      <c r="H149" s="16"/>
      <c r="I149" s="17"/>
      <c r="J149" s="87"/>
      <c r="K149" s="18"/>
      <c r="L149" s="18"/>
    </row>
    <row r="150" spans="1:12" ht="13.5">
      <c r="A150" s="86">
        <v>98</v>
      </c>
      <c r="B150" s="87"/>
      <c r="C150" s="87"/>
      <c r="D150" s="87"/>
      <c r="E150" s="87"/>
      <c r="F150" s="15"/>
      <c r="G150" s="124"/>
      <c r="H150" s="16"/>
      <c r="I150" s="17"/>
      <c r="J150" s="87"/>
      <c r="K150" s="18"/>
      <c r="L150" s="18"/>
    </row>
    <row r="151" spans="1:12" ht="13.5">
      <c r="A151" s="86">
        <v>99</v>
      </c>
      <c r="B151" s="87"/>
      <c r="C151" s="87"/>
      <c r="D151" s="87"/>
      <c r="E151" s="87"/>
      <c r="F151" s="15"/>
      <c r="G151" s="124"/>
      <c r="H151" s="16"/>
      <c r="I151" s="17"/>
      <c r="J151" s="87"/>
      <c r="K151" s="18"/>
      <c r="L151" s="18"/>
    </row>
    <row r="152" spans="1:12" ht="13.5">
      <c r="A152" s="86">
        <v>100</v>
      </c>
      <c r="B152" s="87"/>
      <c r="C152" s="87"/>
      <c r="D152" s="87"/>
      <c r="E152" s="87"/>
      <c r="F152" s="15"/>
      <c r="G152" s="124"/>
      <c r="H152" s="16"/>
      <c r="I152" s="17"/>
      <c r="J152" s="87"/>
      <c r="K152" s="18"/>
      <c r="L152" s="18"/>
    </row>
    <row r="154" spans="2:16" ht="13.5">
      <c r="B154" s="130" t="s">
        <v>183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</row>
    <row r="155" spans="2:16" ht="13.5" customHeight="1">
      <c r="B155" s="138" t="s">
        <v>9</v>
      </c>
      <c r="C155" s="139"/>
      <c r="D155" s="138" t="s">
        <v>10</v>
      </c>
      <c r="E155" s="139"/>
      <c r="F155" s="140" t="s">
        <v>4</v>
      </c>
      <c r="G155" s="120" t="s">
        <v>5</v>
      </c>
      <c r="H155" s="142" t="s">
        <v>7</v>
      </c>
      <c r="I155" s="143"/>
      <c r="J155" s="140" t="s">
        <v>12</v>
      </c>
      <c r="K155" s="120" t="s">
        <v>8</v>
      </c>
      <c r="L155" s="140" t="s">
        <v>154</v>
      </c>
      <c r="M155" s="136" t="s">
        <v>181</v>
      </c>
      <c r="N155" s="136" t="s">
        <v>180</v>
      </c>
      <c r="O155" s="133" t="s">
        <v>27</v>
      </c>
      <c r="P155" s="136" t="s">
        <v>25</v>
      </c>
    </row>
    <row r="156" spans="2:16" ht="13.5">
      <c r="B156" s="120" t="s">
        <v>2</v>
      </c>
      <c r="C156" s="120" t="s">
        <v>3</v>
      </c>
      <c r="D156" s="120" t="s">
        <v>1</v>
      </c>
      <c r="E156" s="120" t="s">
        <v>0</v>
      </c>
      <c r="F156" s="141"/>
      <c r="G156" s="120" t="s">
        <v>11</v>
      </c>
      <c r="H156" s="144"/>
      <c r="I156" s="145"/>
      <c r="J156" s="141"/>
      <c r="K156" s="120" t="s">
        <v>13</v>
      </c>
      <c r="L156" s="141"/>
      <c r="M156" s="137"/>
      <c r="N156" s="137"/>
      <c r="O156" s="133" t="s">
        <v>130</v>
      </c>
      <c r="P156" s="137"/>
    </row>
    <row r="157" spans="1:16" ht="13.5">
      <c r="A157" s="86">
        <v>1</v>
      </c>
      <c r="B157" s="122"/>
      <c r="C157" s="122"/>
      <c r="D157" s="122"/>
      <c r="E157" s="122"/>
      <c r="F157" s="15"/>
      <c r="G157" s="124"/>
      <c r="H157" s="134"/>
      <c r="I157" s="135"/>
      <c r="J157" s="122"/>
      <c r="K157" s="18"/>
      <c r="L157" s="18"/>
      <c r="M157" s="16"/>
      <c r="N157" s="127"/>
      <c r="O157" s="124"/>
      <c r="P157" s="127"/>
    </row>
    <row r="158" spans="1:16" ht="13.5">
      <c r="A158" s="86">
        <v>2</v>
      </c>
      <c r="B158" s="122"/>
      <c r="C158" s="122"/>
      <c r="D158" s="122"/>
      <c r="E158" s="122"/>
      <c r="F158" s="15"/>
      <c r="G158" s="124"/>
      <c r="H158" s="134"/>
      <c r="I158" s="135"/>
      <c r="J158" s="122"/>
      <c r="K158" s="18"/>
      <c r="L158" s="18"/>
      <c r="M158" s="16"/>
      <c r="N158" s="127"/>
      <c r="O158" s="124"/>
      <c r="P158" s="127"/>
    </row>
    <row r="159" spans="1:16" ht="13.5">
      <c r="A159" s="86">
        <v>3</v>
      </c>
      <c r="B159" s="122"/>
      <c r="C159" s="122"/>
      <c r="D159" s="122"/>
      <c r="E159" s="122"/>
      <c r="F159" s="15"/>
      <c r="G159" s="124"/>
      <c r="H159" s="134"/>
      <c r="I159" s="135"/>
      <c r="J159" s="122"/>
      <c r="K159" s="18"/>
      <c r="L159" s="18"/>
      <c r="M159" s="16"/>
      <c r="N159" s="127"/>
      <c r="O159" s="124"/>
      <c r="P159" s="127"/>
    </row>
    <row r="160" spans="1:16" ht="13.5">
      <c r="A160" s="86">
        <v>4</v>
      </c>
      <c r="B160" s="122"/>
      <c r="C160" s="122"/>
      <c r="D160" s="122"/>
      <c r="E160" s="122"/>
      <c r="F160" s="15"/>
      <c r="G160" s="124"/>
      <c r="H160" s="134"/>
      <c r="I160" s="135"/>
      <c r="J160" s="122"/>
      <c r="K160" s="18"/>
      <c r="L160" s="18"/>
      <c r="M160" s="16"/>
      <c r="N160" s="127"/>
      <c r="O160" s="124"/>
      <c r="P160" s="127"/>
    </row>
    <row r="161" spans="1:16" ht="13.5">
      <c r="A161" s="86">
        <v>5</v>
      </c>
      <c r="B161" s="122"/>
      <c r="C161" s="122"/>
      <c r="D161" s="122"/>
      <c r="E161" s="122"/>
      <c r="F161" s="15"/>
      <c r="G161" s="124"/>
      <c r="H161" s="134"/>
      <c r="I161" s="135"/>
      <c r="J161" s="122"/>
      <c r="K161" s="18"/>
      <c r="L161" s="18"/>
      <c r="M161" s="16"/>
      <c r="N161" s="127"/>
      <c r="O161" s="124"/>
      <c r="P161" s="127"/>
    </row>
    <row r="162" spans="1:16" ht="13.5">
      <c r="A162" s="86">
        <v>6</v>
      </c>
      <c r="B162" s="122"/>
      <c r="C162" s="122"/>
      <c r="D162" s="122"/>
      <c r="E162" s="122"/>
      <c r="F162" s="15"/>
      <c r="G162" s="124"/>
      <c r="H162" s="134"/>
      <c r="I162" s="135"/>
      <c r="J162" s="122"/>
      <c r="K162" s="18"/>
      <c r="L162" s="18"/>
      <c r="M162" s="16"/>
      <c r="N162" s="127"/>
      <c r="O162" s="124"/>
      <c r="P162" s="127"/>
    </row>
    <row r="163" spans="1:16" ht="13.5">
      <c r="A163" s="86">
        <v>7</v>
      </c>
      <c r="B163" s="122"/>
      <c r="C163" s="122"/>
      <c r="D163" s="122"/>
      <c r="E163" s="122"/>
      <c r="F163" s="15"/>
      <c r="G163" s="124"/>
      <c r="H163" s="134"/>
      <c r="I163" s="135"/>
      <c r="J163" s="122"/>
      <c r="K163" s="18"/>
      <c r="L163" s="18"/>
      <c r="M163" s="16"/>
      <c r="N163" s="127"/>
      <c r="O163" s="124"/>
      <c r="P163" s="127"/>
    </row>
    <row r="164" spans="1:16" ht="13.5">
      <c r="A164" s="86">
        <v>8</v>
      </c>
      <c r="B164" s="122"/>
      <c r="C164" s="122"/>
      <c r="D164" s="122"/>
      <c r="E164" s="122"/>
      <c r="F164" s="15"/>
      <c r="G164" s="124"/>
      <c r="H164" s="134"/>
      <c r="I164" s="135"/>
      <c r="J164" s="122"/>
      <c r="K164" s="18"/>
      <c r="L164" s="18"/>
      <c r="M164" s="16"/>
      <c r="N164" s="127"/>
      <c r="O164" s="124"/>
      <c r="P164" s="127"/>
    </row>
    <row r="165" spans="1:16" ht="13.5">
      <c r="A165" s="86">
        <v>9</v>
      </c>
      <c r="B165" s="122"/>
      <c r="C165" s="122"/>
      <c r="D165" s="122"/>
      <c r="E165" s="122"/>
      <c r="F165" s="15"/>
      <c r="G165" s="124"/>
      <c r="H165" s="134"/>
      <c r="I165" s="135"/>
      <c r="J165" s="122"/>
      <c r="K165" s="18"/>
      <c r="L165" s="18"/>
      <c r="M165" s="16"/>
      <c r="N165" s="127"/>
      <c r="O165" s="124"/>
      <c r="P165" s="127"/>
    </row>
    <row r="166" spans="1:16" ht="13.5">
      <c r="A166" s="86">
        <v>10</v>
      </c>
      <c r="B166" s="122"/>
      <c r="C166" s="122"/>
      <c r="D166" s="122"/>
      <c r="E166" s="122"/>
      <c r="F166" s="15"/>
      <c r="G166" s="124"/>
      <c r="H166" s="134"/>
      <c r="I166" s="135"/>
      <c r="J166" s="122"/>
      <c r="K166" s="18"/>
      <c r="L166" s="18"/>
      <c r="M166" s="16"/>
      <c r="N166" s="127"/>
      <c r="O166" s="124"/>
      <c r="P166" s="127"/>
    </row>
    <row r="167" spans="1:16" ht="13.5">
      <c r="A167" s="86">
        <v>11</v>
      </c>
      <c r="B167" s="122"/>
      <c r="C167" s="122"/>
      <c r="D167" s="122"/>
      <c r="E167" s="122"/>
      <c r="F167" s="15"/>
      <c r="G167" s="124"/>
      <c r="H167" s="134"/>
      <c r="I167" s="135"/>
      <c r="J167" s="122"/>
      <c r="K167" s="18"/>
      <c r="L167" s="18"/>
      <c r="M167" s="16"/>
      <c r="N167" s="127"/>
      <c r="O167" s="124"/>
      <c r="P167" s="127"/>
    </row>
    <row r="168" spans="1:16" ht="13.5">
      <c r="A168" s="86">
        <v>12</v>
      </c>
      <c r="B168" s="122"/>
      <c r="C168" s="122"/>
      <c r="D168" s="122"/>
      <c r="E168" s="122"/>
      <c r="F168" s="15"/>
      <c r="G168" s="124"/>
      <c r="H168" s="134"/>
      <c r="I168" s="135"/>
      <c r="J168" s="122"/>
      <c r="K168" s="18"/>
      <c r="L168" s="18"/>
      <c r="M168" s="16"/>
      <c r="N168" s="127"/>
      <c r="O168" s="124"/>
      <c r="P168" s="127"/>
    </row>
    <row r="169" spans="1:16" ht="13.5">
      <c r="A169" s="86">
        <v>13</v>
      </c>
      <c r="B169" s="122"/>
      <c r="C169" s="122"/>
      <c r="D169" s="122"/>
      <c r="E169" s="122"/>
      <c r="F169" s="15"/>
      <c r="G169" s="124"/>
      <c r="H169" s="134"/>
      <c r="I169" s="135"/>
      <c r="J169" s="122"/>
      <c r="K169" s="18"/>
      <c r="L169" s="18"/>
      <c r="M169" s="16"/>
      <c r="N169" s="127"/>
      <c r="O169" s="124"/>
      <c r="P169" s="127"/>
    </row>
    <row r="170" spans="1:16" ht="13.5">
      <c r="A170" s="86">
        <v>14</v>
      </c>
      <c r="B170" s="122"/>
      <c r="C170" s="122"/>
      <c r="D170" s="122"/>
      <c r="E170" s="122"/>
      <c r="F170" s="15"/>
      <c r="G170" s="124"/>
      <c r="H170" s="134"/>
      <c r="I170" s="135"/>
      <c r="J170" s="122"/>
      <c r="K170" s="18"/>
      <c r="L170" s="18"/>
      <c r="M170" s="16"/>
      <c r="N170" s="127"/>
      <c r="O170" s="124"/>
      <c r="P170" s="127"/>
    </row>
    <row r="171" spans="1:16" ht="13.5">
      <c r="A171" s="86">
        <v>15</v>
      </c>
      <c r="B171" s="122"/>
      <c r="C171" s="122"/>
      <c r="D171" s="122"/>
      <c r="E171" s="122"/>
      <c r="F171" s="15"/>
      <c r="G171" s="124"/>
      <c r="H171" s="134"/>
      <c r="I171" s="135"/>
      <c r="J171" s="122"/>
      <c r="K171" s="18"/>
      <c r="L171" s="18"/>
      <c r="M171" s="16"/>
      <c r="N171" s="127"/>
      <c r="O171" s="124"/>
      <c r="P171" s="127"/>
    </row>
    <row r="172" spans="1:16" ht="13.5">
      <c r="A172" s="86">
        <v>16</v>
      </c>
      <c r="B172" s="122"/>
      <c r="C172" s="122"/>
      <c r="D172" s="122"/>
      <c r="E172" s="122"/>
      <c r="F172" s="15"/>
      <c r="G172" s="124"/>
      <c r="H172" s="134"/>
      <c r="I172" s="135"/>
      <c r="J172" s="122"/>
      <c r="K172" s="18"/>
      <c r="L172" s="18"/>
      <c r="M172" s="16"/>
      <c r="N172" s="127"/>
      <c r="O172" s="124"/>
      <c r="P172" s="127"/>
    </row>
    <row r="173" spans="1:16" ht="13.5">
      <c r="A173" s="86">
        <v>17</v>
      </c>
      <c r="B173" s="122"/>
      <c r="C173" s="122"/>
      <c r="D173" s="122"/>
      <c r="E173" s="122"/>
      <c r="F173" s="15"/>
      <c r="G173" s="124"/>
      <c r="H173" s="134"/>
      <c r="I173" s="135"/>
      <c r="J173" s="122"/>
      <c r="K173" s="18"/>
      <c r="L173" s="18"/>
      <c r="M173" s="16"/>
      <c r="N173" s="127"/>
      <c r="O173" s="124"/>
      <c r="P173" s="127"/>
    </row>
    <row r="174" spans="1:16" ht="13.5">
      <c r="A174" s="86">
        <v>18</v>
      </c>
      <c r="B174" s="122"/>
      <c r="C174" s="122"/>
      <c r="D174" s="122"/>
      <c r="E174" s="122"/>
      <c r="F174" s="15"/>
      <c r="G174" s="124"/>
      <c r="H174" s="134"/>
      <c r="I174" s="135"/>
      <c r="J174" s="122"/>
      <c r="K174" s="18"/>
      <c r="L174" s="18"/>
      <c r="M174" s="16"/>
      <c r="N174" s="127"/>
      <c r="O174" s="124"/>
      <c r="P174" s="127"/>
    </row>
    <row r="175" spans="1:16" ht="13.5">
      <c r="A175" s="86">
        <v>19</v>
      </c>
      <c r="B175" s="122"/>
      <c r="C175" s="122"/>
      <c r="D175" s="122"/>
      <c r="E175" s="122"/>
      <c r="F175" s="15"/>
      <c r="G175" s="124"/>
      <c r="H175" s="134"/>
      <c r="I175" s="135"/>
      <c r="J175" s="122"/>
      <c r="K175" s="18"/>
      <c r="L175" s="18"/>
      <c r="M175" s="16"/>
      <c r="N175" s="127"/>
      <c r="O175" s="124"/>
      <c r="P175" s="127"/>
    </row>
    <row r="176" spans="1:16" ht="13.5">
      <c r="A176" s="86">
        <v>20</v>
      </c>
      <c r="B176" s="122"/>
      <c r="C176" s="122"/>
      <c r="D176" s="122"/>
      <c r="E176" s="122"/>
      <c r="F176" s="15"/>
      <c r="G176" s="124"/>
      <c r="H176" s="134"/>
      <c r="I176" s="135"/>
      <c r="J176" s="122"/>
      <c r="K176" s="18"/>
      <c r="L176" s="18"/>
      <c r="M176" s="16"/>
      <c r="N176" s="127"/>
      <c r="O176" s="124"/>
      <c r="P176" s="127"/>
    </row>
    <row r="177" spans="1:16" ht="13.5">
      <c r="A177" s="86">
        <v>21</v>
      </c>
      <c r="B177" s="122"/>
      <c r="C177" s="122"/>
      <c r="D177" s="122"/>
      <c r="E177" s="122"/>
      <c r="F177" s="15"/>
      <c r="G177" s="124"/>
      <c r="H177" s="134"/>
      <c r="I177" s="135"/>
      <c r="J177" s="122"/>
      <c r="K177" s="18"/>
      <c r="L177" s="18"/>
      <c r="M177" s="16"/>
      <c r="N177" s="127"/>
      <c r="O177" s="124"/>
      <c r="P177" s="127"/>
    </row>
    <row r="178" spans="1:16" ht="13.5">
      <c r="A178" s="86">
        <v>22</v>
      </c>
      <c r="B178" s="122"/>
      <c r="C178" s="122"/>
      <c r="D178" s="122"/>
      <c r="E178" s="122"/>
      <c r="F178" s="15"/>
      <c r="G178" s="124"/>
      <c r="H178" s="134"/>
      <c r="I178" s="135"/>
      <c r="J178" s="122"/>
      <c r="K178" s="18"/>
      <c r="L178" s="18"/>
      <c r="M178" s="16"/>
      <c r="N178" s="127"/>
      <c r="O178" s="124"/>
      <c r="P178" s="127"/>
    </row>
    <row r="179" spans="1:16" ht="13.5">
      <c r="A179" s="86">
        <v>23</v>
      </c>
      <c r="B179" s="122"/>
      <c r="C179" s="122"/>
      <c r="D179" s="122"/>
      <c r="E179" s="122"/>
      <c r="F179" s="15"/>
      <c r="G179" s="124"/>
      <c r="H179" s="134"/>
      <c r="I179" s="135"/>
      <c r="J179" s="122"/>
      <c r="K179" s="18"/>
      <c r="L179" s="18"/>
      <c r="M179" s="16"/>
      <c r="N179" s="127"/>
      <c r="O179" s="124"/>
      <c r="P179" s="127"/>
    </row>
    <row r="180" spans="1:16" ht="13.5">
      <c r="A180" s="86">
        <v>24</v>
      </c>
      <c r="B180" s="122"/>
      <c r="C180" s="122"/>
      <c r="D180" s="122"/>
      <c r="E180" s="122"/>
      <c r="F180" s="15"/>
      <c r="G180" s="124"/>
      <c r="H180" s="134"/>
      <c r="I180" s="135"/>
      <c r="J180" s="122"/>
      <c r="K180" s="18"/>
      <c r="L180" s="18"/>
      <c r="M180" s="16"/>
      <c r="N180" s="127"/>
      <c r="O180" s="124"/>
      <c r="P180" s="127"/>
    </row>
    <row r="181" spans="1:16" ht="13.5">
      <c r="A181" s="86">
        <v>25</v>
      </c>
      <c r="B181" s="122"/>
      <c r="C181" s="122"/>
      <c r="D181" s="122"/>
      <c r="E181" s="122"/>
      <c r="F181" s="15"/>
      <c r="G181" s="124"/>
      <c r="H181" s="134"/>
      <c r="I181" s="135"/>
      <c r="J181" s="122"/>
      <c r="K181" s="18"/>
      <c r="L181" s="18"/>
      <c r="M181" s="16"/>
      <c r="N181" s="127"/>
      <c r="O181" s="124"/>
      <c r="P181" s="127"/>
    </row>
    <row r="182" spans="1:16" ht="13.5">
      <c r="A182" s="86">
        <v>26</v>
      </c>
      <c r="B182" s="122"/>
      <c r="C182" s="122"/>
      <c r="D182" s="122"/>
      <c r="E182" s="122"/>
      <c r="F182" s="15"/>
      <c r="G182" s="124"/>
      <c r="H182" s="134"/>
      <c r="I182" s="135"/>
      <c r="J182" s="122"/>
      <c r="K182" s="18"/>
      <c r="L182" s="18"/>
      <c r="M182" s="16"/>
      <c r="N182" s="127"/>
      <c r="O182" s="124"/>
      <c r="P182" s="127"/>
    </row>
    <row r="183" spans="1:16" ht="13.5">
      <c r="A183" s="86">
        <v>27</v>
      </c>
      <c r="B183" s="122"/>
      <c r="C183" s="122"/>
      <c r="D183" s="122"/>
      <c r="E183" s="122"/>
      <c r="F183" s="15"/>
      <c r="G183" s="124"/>
      <c r="H183" s="134"/>
      <c r="I183" s="135"/>
      <c r="J183" s="122"/>
      <c r="K183" s="18"/>
      <c r="L183" s="18"/>
      <c r="M183" s="16"/>
      <c r="N183" s="127"/>
      <c r="O183" s="124"/>
      <c r="P183" s="127"/>
    </row>
    <row r="184" spans="1:16" ht="13.5">
      <c r="A184" s="86">
        <v>28</v>
      </c>
      <c r="B184" s="122"/>
      <c r="C184" s="122"/>
      <c r="D184" s="122"/>
      <c r="E184" s="122"/>
      <c r="F184" s="15"/>
      <c r="G184" s="124"/>
      <c r="H184" s="134"/>
      <c r="I184" s="135"/>
      <c r="J184" s="122"/>
      <c r="K184" s="18"/>
      <c r="L184" s="18"/>
      <c r="M184" s="16"/>
      <c r="N184" s="127"/>
      <c r="O184" s="124"/>
      <c r="P184" s="127"/>
    </row>
    <row r="185" spans="1:16" ht="13.5">
      <c r="A185" s="86">
        <v>29</v>
      </c>
      <c r="B185" s="122"/>
      <c r="C185" s="122"/>
      <c r="D185" s="122"/>
      <c r="E185" s="122"/>
      <c r="F185" s="15"/>
      <c r="G185" s="124"/>
      <c r="H185" s="134"/>
      <c r="I185" s="135"/>
      <c r="J185" s="122"/>
      <c r="K185" s="18"/>
      <c r="L185" s="18"/>
      <c r="M185" s="16"/>
      <c r="N185" s="127"/>
      <c r="O185" s="124"/>
      <c r="P185" s="127"/>
    </row>
    <row r="186" spans="1:16" ht="13.5">
      <c r="A186" s="86">
        <v>30</v>
      </c>
      <c r="B186" s="122"/>
      <c r="C186" s="122"/>
      <c r="D186" s="122"/>
      <c r="E186" s="122"/>
      <c r="F186" s="15"/>
      <c r="G186" s="124"/>
      <c r="H186" s="134"/>
      <c r="I186" s="135"/>
      <c r="J186" s="122"/>
      <c r="K186" s="18"/>
      <c r="L186" s="18"/>
      <c r="M186" s="16"/>
      <c r="N186" s="127"/>
      <c r="O186" s="124"/>
      <c r="P186" s="127"/>
    </row>
  </sheetData>
  <sheetProtection/>
  <mergeCells count="98">
    <mergeCell ref="D2:G2"/>
    <mergeCell ref="B16:K16"/>
    <mergeCell ref="H38:I38"/>
    <mergeCell ref="H39:I39"/>
    <mergeCell ref="H40:I40"/>
    <mergeCell ref="H37:I37"/>
    <mergeCell ref="H32:I32"/>
    <mergeCell ref="H33:I33"/>
    <mergeCell ref="H34:I34"/>
    <mergeCell ref="H35:I35"/>
    <mergeCell ref="H44:I44"/>
    <mergeCell ref="H45:I45"/>
    <mergeCell ref="H46:I46"/>
    <mergeCell ref="H47:I47"/>
    <mergeCell ref="H48:I48"/>
    <mergeCell ref="H30:I30"/>
    <mergeCell ref="H31:I31"/>
    <mergeCell ref="H41:I41"/>
    <mergeCell ref="H42:I42"/>
    <mergeCell ref="H43:I43"/>
    <mergeCell ref="H36:I36"/>
    <mergeCell ref="H24:I24"/>
    <mergeCell ref="H25:I25"/>
    <mergeCell ref="H26:I26"/>
    <mergeCell ref="H27:I27"/>
    <mergeCell ref="H28:I28"/>
    <mergeCell ref="H29:I29"/>
    <mergeCell ref="H19:I19"/>
    <mergeCell ref="L17:L18"/>
    <mergeCell ref="H20:I20"/>
    <mergeCell ref="H21:I21"/>
    <mergeCell ref="H22:I22"/>
    <mergeCell ref="H23:I23"/>
    <mergeCell ref="B7:J7"/>
    <mergeCell ref="B8:C8"/>
    <mergeCell ref="D9:G9"/>
    <mergeCell ref="D11:G11"/>
    <mergeCell ref="D10:G10"/>
    <mergeCell ref="B9:B14"/>
    <mergeCell ref="H51:H52"/>
    <mergeCell ref="I51:I52"/>
    <mergeCell ref="J51:J52"/>
    <mergeCell ref="B17:C17"/>
    <mergeCell ref="D8:G8"/>
    <mergeCell ref="H8:I8"/>
    <mergeCell ref="D17:E17"/>
    <mergeCell ref="F17:F18"/>
    <mergeCell ref="J17:J18"/>
    <mergeCell ref="H17:I18"/>
    <mergeCell ref="L51:L52"/>
    <mergeCell ref="B50:L50"/>
    <mergeCell ref="H9:I9"/>
    <mergeCell ref="H13:I13"/>
    <mergeCell ref="D12:G12"/>
    <mergeCell ref="D13:G13"/>
    <mergeCell ref="D14:G14"/>
    <mergeCell ref="B51:C51"/>
    <mergeCell ref="D51:E51"/>
    <mergeCell ref="F51:F52"/>
    <mergeCell ref="P155:P156"/>
    <mergeCell ref="B155:C155"/>
    <mergeCell ref="D155:E155"/>
    <mergeCell ref="F155:F156"/>
    <mergeCell ref="H155:I156"/>
    <mergeCell ref="J155:J156"/>
    <mergeCell ref="L155:L156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81:I181"/>
    <mergeCell ref="H182:I182"/>
    <mergeCell ref="H183:I183"/>
    <mergeCell ref="H184:I184"/>
    <mergeCell ref="H173:I173"/>
    <mergeCell ref="H174:I174"/>
    <mergeCell ref="H175:I175"/>
    <mergeCell ref="H176:I176"/>
    <mergeCell ref="H177:I177"/>
    <mergeCell ref="H178:I178"/>
    <mergeCell ref="H185:I185"/>
    <mergeCell ref="H186:I186"/>
    <mergeCell ref="M155:M156"/>
    <mergeCell ref="N155:N156"/>
    <mergeCell ref="H157:I157"/>
    <mergeCell ref="H158:I158"/>
    <mergeCell ref="H159:I159"/>
    <mergeCell ref="H160:I160"/>
    <mergeCell ref="H179:I179"/>
    <mergeCell ref="H180:I180"/>
  </mergeCells>
  <dataValidations count="7">
    <dataValidation type="list" allowBlank="1" showInputMessage="1" showErrorMessage="1" sqref="F53:F152 F19:F48 F157:F186">
      <formula1>"男性,女性"</formula1>
    </dataValidation>
    <dataValidation errorStyle="warning" type="whole" allowBlank="1" showInputMessage="1" showErrorMessage="1" error="1～6　までの数値で入力して下さい。" sqref="H53:H152">
      <formula1>1</formula1>
      <formula2>6</formula2>
    </dataValidation>
    <dataValidation allowBlank="1" showInputMessage="1" showErrorMessage="1" imeMode="fullKatakana" sqref="D53:E152 D19:E48 D157:E186"/>
    <dataValidation errorStyle="warning" type="whole" allowBlank="1" showInputMessage="1" showErrorMessage="1" error="半角数字で入力して下さい。" imeMode="halfAlpha" sqref="I53:I152 H19:I48 H157:I186">
      <formula1>0</formula1>
      <formula2>9999999999</formula2>
    </dataValidation>
    <dataValidation errorStyle="warning" allowBlank="1" showInputMessage="1" showErrorMessage="1" error="半角英数字で入力して下さい。" imeMode="halfAlpha" sqref="K53:L152 K19:K48 K157:K186"/>
    <dataValidation allowBlank="1" showInputMessage="1" showErrorMessage="1" imeMode="off" sqref="D10:G10 G19:G47 G53:G152 D12:G14 J11:J13 G157:G185 O157:O186"/>
    <dataValidation errorStyle="warning" type="whole" allowBlank="1" showInputMessage="1" showErrorMessage="1" error="数字で入力してください。" imeMode="off" sqref="M157:M186">
      <formula1>0</formula1>
      <formula2>9</formula2>
    </dataValidation>
  </dataValidations>
  <hyperlinks>
    <hyperlink ref="J2" location="①入力シート!A6" display="【団体情報登録】へ"/>
    <hyperlink ref="J3" location="①入力シート!A15" display="【指導者情報登録】へ"/>
    <hyperlink ref="J4" location="①入力シート!A49" display="【選手情報登録】へ"/>
    <hyperlink ref="J5" location="①入力シート!A154" display="【県協会（愛好者）登録】へ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AM47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0.85546875" style="50" customWidth="1"/>
    <col min="2" max="19" width="4.8515625" style="50" customWidth="1"/>
    <col min="20" max="20" width="3.00390625" style="50" customWidth="1"/>
    <col min="21" max="21" width="0.85546875" style="50" customWidth="1"/>
    <col min="22" max="39" width="4.8515625" style="50" customWidth="1"/>
    <col min="40" max="40" width="3.00390625" style="50" customWidth="1"/>
    <col min="41" max="16384" width="9.00390625" style="50" customWidth="1"/>
  </cols>
  <sheetData>
    <row r="1" spans="6:29" ht="13.5">
      <c r="F1" s="50" t="s">
        <v>88</v>
      </c>
      <c r="G1" s="51">
        <f>IF('①入力シート'!$C$2="","",ASC('①入力シート'!$C$2))</f>
      </c>
      <c r="H1" s="50" t="s">
        <v>89</v>
      </c>
      <c r="I1" s="50" t="s">
        <v>90</v>
      </c>
      <c r="Z1" s="50" t="s">
        <v>88</v>
      </c>
      <c r="AA1" s="51">
        <f>IF('①入力シート'!$C$2="","",ASC('①入力シート'!$C$2))</f>
      </c>
      <c r="AB1" s="50" t="s">
        <v>89</v>
      </c>
      <c r="AC1" s="50" t="s">
        <v>90</v>
      </c>
    </row>
    <row r="2" spans="2:39" ht="14.25" thickBot="1">
      <c r="B2" s="176" t="s">
        <v>91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V2" s="176" t="s">
        <v>91</v>
      </c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2:39" ht="13.5" customHeight="1">
      <c r="B3" s="177" t="s">
        <v>92</v>
      </c>
      <c r="C3" s="178"/>
      <c r="D3" s="178"/>
      <c r="E3" s="179" t="s">
        <v>93</v>
      </c>
      <c r="F3" s="180"/>
      <c r="G3" s="180"/>
      <c r="H3" s="180"/>
      <c r="I3" s="180"/>
      <c r="J3" s="180"/>
      <c r="K3" s="181" t="s">
        <v>94</v>
      </c>
      <c r="L3" s="182"/>
      <c r="M3" s="183"/>
      <c r="N3" s="179" t="s">
        <v>93</v>
      </c>
      <c r="O3" s="180"/>
      <c r="P3" s="180"/>
      <c r="Q3" s="180"/>
      <c r="R3" s="180"/>
      <c r="S3" s="184"/>
      <c r="V3" s="177" t="s">
        <v>92</v>
      </c>
      <c r="W3" s="178"/>
      <c r="X3" s="178"/>
      <c r="Y3" s="179" t="s">
        <v>93</v>
      </c>
      <c r="Z3" s="180"/>
      <c r="AA3" s="180"/>
      <c r="AB3" s="180"/>
      <c r="AC3" s="180"/>
      <c r="AD3" s="180"/>
      <c r="AE3" s="181" t="s">
        <v>94</v>
      </c>
      <c r="AF3" s="182"/>
      <c r="AG3" s="183"/>
      <c r="AH3" s="179" t="s">
        <v>93</v>
      </c>
      <c r="AI3" s="180"/>
      <c r="AJ3" s="180"/>
      <c r="AK3" s="180"/>
      <c r="AL3" s="180"/>
      <c r="AM3" s="184"/>
    </row>
    <row r="4" spans="2:39" ht="13.5" customHeight="1">
      <c r="B4" s="185" t="s">
        <v>95</v>
      </c>
      <c r="C4" s="186"/>
      <c r="D4" s="186"/>
      <c r="E4" s="187">
        <f>IF('①入力シート'!$D$8="","",'①入力シート'!$D$8)</f>
      </c>
      <c r="F4" s="188"/>
      <c r="G4" s="188"/>
      <c r="H4" s="188"/>
      <c r="I4" s="188"/>
      <c r="J4" s="188"/>
      <c r="K4" s="189" t="s">
        <v>96</v>
      </c>
      <c r="L4" s="190"/>
      <c r="M4" s="191"/>
      <c r="N4" s="165">
        <f>IF('①入力シート'!$D$12="","",ASC('①入力シート'!$D$12))</f>
      </c>
      <c r="O4" s="166"/>
      <c r="P4" s="166"/>
      <c r="Q4" s="166"/>
      <c r="R4" s="166"/>
      <c r="S4" s="167"/>
      <c r="V4" s="185" t="s">
        <v>95</v>
      </c>
      <c r="W4" s="186"/>
      <c r="X4" s="186"/>
      <c r="Y4" s="187">
        <f>IF('①入力シート'!$D$8="","",'①入力シート'!$D$8)</f>
      </c>
      <c r="Z4" s="188"/>
      <c r="AA4" s="188"/>
      <c r="AB4" s="188"/>
      <c r="AC4" s="188"/>
      <c r="AD4" s="188"/>
      <c r="AE4" s="189" t="s">
        <v>96</v>
      </c>
      <c r="AF4" s="190"/>
      <c r="AG4" s="191"/>
      <c r="AH4" s="165">
        <f>IF('①入力シート'!$D$12="","",ASC('①入力シート'!$D$12))</f>
      </c>
      <c r="AI4" s="166"/>
      <c r="AJ4" s="166"/>
      <c r="AK4" s="166"/>
      <c r="AL4" s="166"/>
      <c r="AM4" s="167"/>
    </row>
    <row r="5" spans="2:39" ht="13.5" customHeight="1">
      <c r="B5" s="185" t="s">
        <v>97</v>
      </c>
      <c r="C5" s="186"/>
      <c r="D5" s="186"/>
      <c r="E5" s="194">
        <f>IF('①入力シート'!$D$11="","",ASC('①入力シート'!$D$11))</f>
      </c>
      <c r="F5" s="195"/>
      <c r="G5" s="195"/>
      <c r="H5" s="195"/>
      <c r="I5" s="195"/>
      <c r="J5" s="195"/>
      <c r="K5" s="189" t="s">
        <v>98</v>
      </c>
      <c r="L5" s="190"/>
      <c r="M5" s="191"/>
      <c r="N5" s="165">
        <f>IF('①入力シート'!$D$13="","",ASC('①入力シート'!$D$13))</f>
      </c>
      <c r="O5" s="166"/>
      <c r="P5" s="166"/>
      <c r="Q5" s="166"/>
      <c r="R5" s="166"/>
      <c r="S5" s="167"/>
      <c r="V5" s="185" t="s">
        <v>97</v>
      </c>
      <c r="W5" s="186"/>
      <c r="X5" s="186"/>
      <c r="Y5" s="194">
        <f>IF('①入力シート'!$D$11="","",ASC('①入力シート'!$D$11))</f>
      </c>
      <c r="Z5" s="195"/>
      <c r="AA5" s="195"/>
      <c r="AB5" s="195"/>
      <c r="AC5" s="195"/>
      <c r="AD5" s="195"/>
      <c r="AE5" s="189" t="s">
        <v>98</v>
      </c>
      <c r="AF5" s="190"/>
      <c r="AG5" s="191"/>
      <c r="AH5" s="165">
        <f>IF('①入力シート'!$D$13="","",ASC('①入力シート'!$D$13))</f>
      </c>
      <c r="AI5" s="166"/>
      <c r="AJ5" s="166"/>
      <c r="AK5" s="166"/>
      <c r="AL5" s="166"/>
      <c r="AM5" s="167"/>
    </row>
    <row r="6" spans="2:39" ht="14.25" customHeight="1" thickBot="1">
      <c r="B6" s="196" t="s">
        <v>15</v>
      </c>
      <c r="C6" s="197"/>
      <c r="D6" s="197"/>
      <c r="E6" s="168">
        <f>IF('①入力シート'!$D$9="","",'①入力シート'!$D$9)</f>
      </c>
      <c r="F6" s="169"/>
      <c r="G6" s="169"/>
      <c r="H6" s="169"/>
      <c r="I6" s="169"/>
      <c r="J6" s="169"/>
      <c r="K6" s="53" t="s">
        <v>99</v>
      </c>
      <c r="L6" s="54"/>
      <c r="M6" s="170">
        <f>IF('①入力シート'!$D$14="","",ASC('①入力シート'!$D$14))</f>
      </c>
      <c r="N6" s="171"/>
      <c r="O6" s="171"/>
      <c r="P6" s="171"/>
      <c r="Q6" s="171"/>
      <c r="R6" s="171"/>
      <c r="S6" s="172"/>
      <c r="V6" s="196" t="s">
        <v>15</v>
      </c>
      <c r="W6" s="197"/>
      <c r="X6" s="197"/>
      <c r="Y6" s="168">
        <f>IF('①入力シート'!$D$9="","",'①入力シート'!$D$9)</f>
      </c>
      <c r="Z6" s="169"/>
      <c r="AA6" s="169"/>
      <c r="AB6" s="169"/>
      <c r="AC6" s="169"/>
      <c r="AD6" s="169"/>
      <c r="AE6" s="53" t="s">
        <v>99</v>
      </c>
      <c r="AF6" s="54"/>
      <c r="AG6" s="170">
        <f>IF('①入力シート'!$D$14="","",ASC('①入力シート'!$D$14))</f>
      </c>
      <c r="AH6" s="171"/>
      <c r="AI6" s="171"/>
      <c r="AJ6" s="171"/>
      <c r="AK6" s="171"/>
      <c r="AL6" s="171"/>
      <c r="AM6" s="172"/>
    </row>
    <row r="7" ht="14.25" thickBot="1"/>
    <row r="8" spans="2:39" ht="21.75" customHeight="1">
      <c r="B8" s="80" t="s">
        <v>100</v>
      </c>
      <c r="C8" s="179" t="s">
        <v>101</v>
      </c>
      <c r="D8" s="180"/>
      <c r="E8" s="180"/>
      <c r="F8" s="216"/>
      <c r="G8" s="81" t="s">
        <v>60</v>
      </c>
      <c r="H8" s="81" t="s">
        <v>102</v>
      </c>
      <c r="I8" s="179" t="s">
        <v>61</v>
      </c>
      <c r="J8" s="184"/>
      <c r="K8" s="80" t="s">
        <v>100</v>
      </c>
      <c r="L8" s="179" t="s">
        <v>101</v>
      </c>
      <c r="M8" s="180"/>
      <c r="N8" s="180"/>
      <c r="O8" s="216"/>
      <c r="P8" s="81" t="s">
        <v>60</v>
      </c>
      <c r="Q8" s="81" t="s">
        <v>102</v>
      </c>
      <c r="R8" s="179" t="s">
        <v>61</v>
      </c>
      <c r="S8" s="184"/>
      <c r="V8" s="80" t="s">
        <v>100</v>
      </c>
      <c r="W8" s="179" t="s">
        <v>101</v>
      </c>
      <c r="X8" s="180"/>
      <c r="Y8" s="180"/>
      <c r="Z8" s="216"/>
      <c r="AA8" s="81" t="s">
        <v>60</v>
      </c>
      <c r="AB8" s="81" t="s">
        <v>102</v>
      </c>
      <c r="AC8" s="179" t="s">
        <v>61</v>
      </c>
      <c r="AD8" s="184"/>
      <c r="AE8" s="80" t="s">
        <v>100</v>
      </c>
      <c r="AF8" s="179" t="s">
        <v>101</v>
      </c>
      <c r="AG8" s="180"/>
      <c r="AH8" s="180"/>
      <c r="AI8" s="216"/>
      <c r="AJ8" s="81" t="s">
        <v>60</v>
      </c>
      <c r="AK8" s="81" t="s">
        <v>102</v>
      </c>
      <c r="AL8" s="179" t="s">
        <v>61</v>
      </c>
      <c r="AM8" s="184"/>
    </row>
    <row r="9" spans="2:39" ht="21.75" customHeight="1">
      <c r="B9" s="55">
        <v>1</v>
      </c>
      <c r="C9" s="175">
        <f>IF('①入力シート'!$B53="","",'①入力シート'!$B53&amp;" "&amp;'①入力シート'!$C53)</f>
      </c>
      <c r="D9" s="175"/>
      <c r="E9" s="175"/>
      <c r="F9" s="175"/>
      <c r="G9" s="56">
        <f>IF('①入力シート'!$F53="","",MID('①入力シート'!$F53,1,1))</f>
      </c>
      <c r="H9" s="56">
        <f>IF('①入力シート'!$H53="","",ASC('①入力シート'!$H53))</f>
      </c>
      <c r="I9" s="173">
        <f>IF('①入力シート'!$G53="","",'①入力シート'!$G53)</f>
      </c>
      <c r="J9" s="174"/>
      <c r="K9" s="55">
        <v>26</v>
      </c>
      <c r="L9" s="175">
        <f>IF('①入力シート'!$B78="","",'①入力シート'!$B78&amp;" "&amp;'①入力シート'!$C78)</f>
      </c>
      <c r="M9" s="175"/>
      <c r="N9" s="175"/>
      <c r="O9" s="175"/>
      <c r="P9" s="56">
        <f>IF('①入力シート'!$F78="","",MID('①入力シート'!$F78,1,1))</f>
      </c>
      <c r="Q9" s="56">
        <f>IF('①入力シート'!$H78="","",ASC('①入力シート'!$H78))</f>
      </c>
      <c r="R9" s="192">
        <f>IF('①入力シート'!$G78="","",'①入力シート'!$G78)</f>
      </c>
      <c r="S9" s="193"/>
      <c r="V9" s="55">
        <v>1</v>
      </c>
      <c r="W9" s="175">
        <f>IF('①入力シート'!$B103="","",'①入力シート'!$B103&amp;" "&amp;'①入力シート'!$C103)</f>
      </c>
      <c r="X9" s="175"/>
      <c r="Y9" s="175"/>
      <c r="Z9" s="175"/>
      <c r="AA9" s="56">
        <f>IF('①入力シート'!$F103="","",MID('①入力シート'!$F103,1,1))</f>
      </c>
      <c r="AB9" s="56">
        <f>IF('①入力シート'!$H103="","",ASC('①入力シート'!$H103))</f>
      </c>
      <c r="AC9" s="173">
        <f>IF('①入力シート'!$G103="","",'①入力シート'!$G103)</f>
      </c>
      <c r="AD9" s="174"/>
      <c r="AE9" s="55">
        <v>26</v>
      </c>
      <c r="AF9" s="175">
        <f>IF('①入力シート'!$B128="","",'①入力シート'!$B128&amp;" "&amp;'①入力シート'!$C128)</f>
      </c>
      <c r="AG9" s="175"/>
      <c r="AH9" s="175"/>
      <c r="AI9" s="175"/>
      <c r="AJ9" s="56">
        <f>IF('①入力シート'!$F128="","",MID('①入力シート'!$F128,1,1))</f>
      </c>
      <c r="AK9" s="56">
        <f>IF('①入力シート'!$H128="","",ASC('①入力シート'!$H128))</f>
      </c>
      <c r="AL9" s="192">
        <f>IF('①入力シート'!$G128="","",'①入力シート'!$G128)</f>
      </c>
      <c r="AM9" s="193"/>
    </row>
    <row r="10" spans="2:39" ht="21.75" customHeight="1">
      <c r="B10" s="55">
        <v>2</v>
      </c>
      <c r="C10" s="175">
        <f>IF('①入力シート'!$B54="","",'①入力シート'!$B54&amp;" "&amp;'①入力シート'!$C54)</f>
      </c>
      <c r="D10" s="175"/>
      <c r="E10" s="175"/>
      <c r="F10" s="175"/>
      <c r="G10" s="56">
        <f>IF('①入力シート'!$F54="","",MID('①入力シート'!$F54,1,1))</f>
      </c>
      <c r="H10" s="56">
        <f>IF('①入力シート'!$H54="","",ASC('①入力シート'!$H54))</f>
      </c>
      <c r="I10" s="173">
        <f>IF('①入力シート'!$G54="","",'①入力シート'!$G54)</f>
      </c>
      <c r="J10" s="174"/>
      <c r="K10" s="55">
        <v>27</v>
      </c>
      <c r="L10" s="175">
        <f>IF('①入力シート'!$B79="","",'①入力シート'!$B79&amp;" "&amp;'①入力シート'!$C79)</f>
      </c>
      <c r="M10" s="175"/>
      <c r="N10" s="175"/>
      <c r="O10" s="175"/>
      <c r="P10" s="56">
        <f>IF('①入力シート'!$F79="","",MID('①入力シート'!$F79,1,1))</f>
      </c>
      <c r="Q10" s="56">
        <f>IF('①入力シート'!$H79="","",ASC('①入力シート'!$H79))</f>
      </c>
      <c r="R10" s="192">
        <f>IF('①入力シート'!$G79="","",'①入力シート'!$G79)</f>
      </c>
      <c r="S10" s="193"/>
      <c r="V10" s="55">
        <v>2</v>
      </c>
      <c r="W10" s="175">
        <f>IF('①入力シート'!$B104="","",'①入力シート'!$B104&amp;" "&amp;'①入力シート'!$C104)</f>
      </c>
      <c r="X10" s="175"/>
      <c r="Y10" s="175"/>
      <c r="Z10" s="175"/>
      <c r="AA10" s="56">
        <f>IF('①入力シート'!$F104="","",MID('①入力シート'!$F104,1,1))</f>
      </c>
      <c r="AB10" s="56">
        <f>IF('①入力シート'!$H104="","",ASC('①入力シート'!$H104))</f>
      </c>
      <c r="AC10" s="173">
        <f>IF('①入力シート'!$G104="","",'①入力シート'!$G104)</f>
      </c>
      <c r="AD10" s="174"/>
      <c r="AE10" s="55">
        <v>27</v>
      </c>
      <c r="AF10" s="175">
        <f>IF('①入力シート'!$B129="","",'①入力シート'!$B129&amp;" "&amp;'①入力シート'!$C129)</f>
      </c>
      <c r="AG10" s="175"/>
      <c r="AH10" s="175"/>
      <c r="AI10" s="175"/>
      <c r="AJ10" s="56">
        <f>IF('①入力シート'!$F129="","",MID('①入力シート'!$F129,1,1))</f>
      </c>
      <c r="AK10" s="56">
        <f>IF('①入力シート'!$H129="","",ASC('①入力シート'!$H129))</f>
      </c>
      <c r="AL10" s="192">
        <f>IF('①入力シート'!$G129="","",'①入力シート'!$G129)</f>
      </c>
      <c r="AM10" s="193"/>
    </row>
    <row r="11" spans="2:39" ht="21.75" customHeight="1">
      <c r="B11" s="55">
        <v>3</v>
      </c>
      <c r="C11" s="175">
        <f>IF('①入力シート'!$B55="","",'①入力シート'!$B55&amp;" "&amp;'①入力シート'!$C55)</f>
      </c>
      <c r="D11" s="175"/>
      <c r="E11" s="175"/>
      <c r="F11" s="175"/>
      <c r="G11" s="56">
        <f>IF('①入力シート'!$F55="","",MID('①入力シート'!$F55,1,1))</f>
      </c>
      <c r="H11" s="56">
        <f>IF('①入力シート'!$H55="","",ASC('①入力シート'!$H55))</f>
      </c>
      <c r="I11" s="173">
        <f>IF('①入力シート'!$G55="","",'①入力シート'!$G55)</f>
      </c>
      <c r="J11" s="174"/>
      <c r="K11" s="55">
        <v>28</v>
      </c>
      <c r="L11" s="175">
        <f>IF('①入力シート'!$B80="","",'①入力シート'!$B80&amp;" "&amp;'①入力シート'!$C80)</f>
      </c>
      <c r="M11" s="175"/>
      <c r="N11" s="175"/>
      <c r="O11" s="175"/>
      <c r="P11" s="56">
        <f>IF('①入力シート'!$F80="","",MID('①入力シート'!$F80,1,1))</f>
      </c>
      <c r="Q11" s="56">
        <f>IF('①入力シート'!$H80="","",ASC('①入力シート'!$H80))</f>
      </c>
      <c r="R11" s="192">
        <f>IF('①入力シート'!$G80="","",'①入力シート'!$G80)</f>
      </c>
      <c r="S11" s="193"/>
      <c r="V11" s="55">
        <v>3</v>
      </c>
      <c r="W11" s="175">
        <f>IF('①入力シート'!$B105="","",'①入力シート'!$B105&amp;" "&amp;'①入力シート'!$C105)</f>
      </c>
      <c r="X11" s="175"/>
      <c r="Y11" s="175"/>
      <c r="Z11" s="175"/>
      <c r="AA11" s="56">
        <f>IF('①入力シート'!$F105="","",MID('①入力シート'!$F105,1,1))</f>
      </c>
      <c r="AB11" s="56">
        <f>IF('①入力シート'!$H105="","",ASC('①入力シート'!$H105))</f>
      </c>
      <c r="AC11" s="173">
        <f>IF('①入力シート'!$G105="","",'①入力シート'!$G105)</f>
      </c>
      <c r="AD11" s="174"/>
      <c r="AE11" s="55">
        <v>28</v>
      </c>
      <c r="AF11" s="175">
        <f>IF('①入力シート'!$B130="","",'①入力シート'!$B130&amp;" "&amp;'①入力シート'!$C130)</f>
      </c>
      <c r="AG11" s="175"/>
      <c r="AH11" s="175"/>
      <c r="AI11" s="175"/>
      <c r="AJ11" s="56">
        <f>IF('①入力シート'!$F130="","",MID('①入力シート'!$F130,1,1))</f>
      </c>
      <c r="AK11" s="56">
        <f>IF('①入力シート'!$H130="","",ASC('①入力シート'!$H130))</f>
      </c>
      <c r="AL11" s="192">
        <f>IF('①入力シート'!$G130="","",'①入力シート'!$G130)</f>
      </c>
      <c r="AM11" s="193"/>
    </row>
    <row r="12" spans="2:39" ht="21.75" customHeight="1">
      <c r="B12" s="55">
        <v>4</v>
      </c>
      <c r="C12" s="175">
        <f>IF('①入力シート'!$B56="","",'①入力シート'!$B56&amp;" "&amp;'①入力シート'!$C56)</f>
      </c>
      <c r="D12" s="175"/>
      <c r="E12" s="175"/>
      <c r="F12" s="175"/>
      <c r="G12" s="56">
        <f>IF('①入力シート'!$F56="","",MID('①入力シート'!$F56,1,1))</f>
      </c>
      <c r="H12" s="56">
        <f>IF('①入力シート'!$H56="","",ASC('①入力シート'!$H56))</f>
      </c>
      <c r="I12" s="173">
        <f>IF('①入力シート'!$G56="","",'①入力シート'!$G56)</f>
      </c>
      <c r="J12" s="174"/>
      <c r="K12" s="55">
        <v>29</v>
      </c>
      <c r="L12" s="175">
        <f>IF('①入力シート'!$B81="","",'①入力シート'!$B81&amp;" "&amp;'①入力シート'!$C81)</f>
      </c>
      <c r="M12" s="175"/>
      <c r="N12" s="175"/>
      <c r="O12" s="175"/>
      <c r="P12" s="56">
        <f>IF('①入力シート'!$F81="","",MID('①入力シート'!$F81,1,1))</f>
      </c>
      <c r="Q12" s="56">
        <f>IF('①入力シート'!$H81="","",ASC('①入力シート'!$H81))</f>
      </c>
      <c r="R12" s="192">
        <f>IF('①入力シート'!$G81="","",'①入力シート'!$G81)</f>
      </c>
      <c r="S12" s="193"/>
      <c r="V12" s="55">
        <v>4</v>
      </c>
      <c r="W12" s="175">
        <f>IF('①入力シート'!$B106="","",'①入力シート'!$B106&amp;" "&amp;'①入力シート'!$C106)</f>
      </c>
      <c r="X12" s="175"/>
      <c r="Y12" s="175"/>
      <c r="Z12" s="175"/>
      <c r="AA12" s="56">
        <f>IF('①入力シート'!$F106="","",MID('①入力シート'!$F106,1,1))</f>
      </c>
      <c r="AB12" s="56">
        <f>IF('①入力シート'!$H106="","",ASC('①入力シート'!$H106))</f>
      </c>
      <c r="AC12" s="173">
        <f>IF('①入力シート'!$G106="","",'①入力シート'!$G106)</f>
      </c>
      <c r="AD12" s="174"/>
      <c r="AE12" s="55">
        <v>29</v>
      </c>
      <c r="AF12" s="175">
        <f>IF('①入力シート'!$B131="","",'①入力シート'!$B131&amp;" "&amp;'①入力シート'!$C131)</f>
      </c>
      <c r="AG12" s="175"/>
      <c r="AH12" s="175"/>
      <c r="AI12" s="175"/>
      <c r="AJ12" s="56">
        <f>IF('①入力シート'!$F131="","",MID('①入力シート'!$F131,1,1))</f>
      </c>
      <c r="AK12" s="56">
        <f>IF('①入力シート'!$H131="","",ASC('①入力シート'!$H131))</f>
      </c>
      <c r="AL12" s="192">
        <f>IF('①入力シート'!$G131="","",'①入力シート'!$G131)</f>
      </c>
      <c r="AM12" s="193"/>
    </row>
    <row r="13" spans="2:39" ht="21.75" customHeight="1">
      <c r="B13" s="55">
        <v>5</v>
      </c>
      <c r="C13" s="175">
        <f>IF('①入力シート'!$B57="","",'①入力シート'!$B57&amp;" "&amp;'①入力シート'!$C57)</f>
      </c>
      <c r="D13" s="175"/>
      <c r="E13" s="175"/>
      <c r="F13" s="175"/>
      <c r="G13" s="56">
        <f>IF('①入力シート'!$F57="","",MID('①入力シート'!$F57,1,1))</f>
      </c>
      <c r="H13" s="56">
        <f>IF('①入力シート'!$H57="","",ASC('①入力シート'!$H57))</f>
      </c>
      <c r="I13" s="173">
        <f>IF('①入力シート'!$G57="","",'①入力シート'!$G57)</f>
      </c>
      <c r="J13" s="174"/>
      <c r="K13" s="55">
        <v>30</v>
      </c>
      <c r="L13" s="175">
        <f>IF('①入力シート'!$B82="","",'①入力シート'!$B82&amp;" "&amp;'①入力シート'!$C82)</f>
      </c>
      <c r="M13" s="175"/>
      <c r="N13" s="175"/>
      <c r="O13" s="175"/>
      <c r="P13" s="56">
        <f>IF('①入力シート'!$F82="","",MID('①入力シート'!$F82,1,1))</f>
      </c>
      <c r="Q13" s="56">
        <f>IF('①入力シート'!$H82="","",ASC('①入力シート'!$H82))</f>
      </c>
      <c r="R13" s="192">
        <f>IF('①入力シート'!$G82="","",'①入力シート'!$G82)</f>
      </c>
      <c r="S13" s="193"/>
      <c r="V13" s="55">
        <v>5</v>
      </c>
      <c r="W13" s="175">
        <f>IF('①入力シート'!$B107="","",'①入力シート'!$B107&amp;" "&amp;'①入力シート'!$C107)</f>
      </c>
      <c r="X13" s="175"/>
      <c r="Y13" s="175"/>
      <c r="Z13" s="175"/>
      <c r="AA13" s="56">
        <f>IF('①入力シート'!$F107="","",MID('①入力シート'!$F107,1,1))</f>
      </c>
      <c r="AB13" s="56">
        <f>IF('①入力シート'!$H107="","",ASC('①入力シート'!$H107))</f>
      </c>
      <c r="AC13" s="173">
        <f>IF('①入力シート'!$G107="","",'①入力シート'!$G107)</f>
      </c>
      <c r="AD13" s="174"/>
      <c r="AE13" s="55">
        <v>30</v>
      </c>
      <c r="AF13" s="175">
        <f>IF('①入力シート'!$B132="","",'①入力シート'!$B132&amp;" "&amp;'①入力シート'!$C132)</f>
      </c>
      <c r="AG13" s="175"/>
      <c r="AH13" s="175"/>
      <c r="AI13" s="175"/>
      <c r="AJ13" s="56">
        <f>IF('①入力シート'!$F132="","",MID('①入力シート'!$F132,1,1))</f>
      </c>
      <c r="AK13" s="56">
        <f>IF('①入力シート'!$H132="","",ASC('①入力シート'!$H132))</f>
      </c>
      <c r="AL13" s="192">
        <f>IF('①入力シート'!$G132="","",'①入力シート'!$G132)</f>
      </c>
      <c r="AM13" s="193"/>
    </row>
    <row r="14" spans="2:39" ht="21.75" customHeight="1">
      <c r="B14" s="55">
        <v>6</v>
      </c>
      <c r="C14" s="175">
        <f>IF('①入力シート'!$B58="","",'①入力シート'!$B58&amp;" "&amp;'①入力シート'!$C58)</f>
      </c>
      <c r="D14" s="175"/>
      <c r="E14" s="175"/>
      <c r="F14" s="175"/>
      <c r="G14" s="56">
        <f>IF('①入力シート'!$F58="","",MID('①入力シート'!$F58,1,1))</f>
      </c>
      <c r="H14" s="56">
        <f>IF('①入力シート'!$H58="","",ASC('①入力シート'!$H58))</f>
      </c>
      <c r="I14" s="173">
        <f>IF('①入力シート'!$G58="","",'①入力シート'!$G58)</f>
      </c>
      <c r="J14" s="174"/>
      <c r="K14" s="55">
        <v>31</v>
      </c>
      <c r="L14" s="175">
        <f>IF('①入力シート'!$B83="","",'①入力シート'!$B83&amp;" "&amp;'①入力シート'!$C83)</f>
      </c>
      <c r="M14" s="175"/>
      <c r="N14" s="175"/>
      <c r="O14" s="175"/>
      <c r="P14" s="56">
        <f>IF('①入力シート'!$F83="","",MID('①入力シート'!$F83,1,1))</f>
      </c>
      <c r="Q14" s="56">
        <f>IF('①入力シート'!$H83="","",ASC('①入力シート'!$H83))</f>
      </c>
      <c r="R14" s="192">
        <f>IF('①入力シート'!$G83="","",'①入力シート'!$G83)</f>
      </c>
      <c r="S14" s="193"/>
      <c r="V14" s="55">
        <v>6</v>
      </c>
      <c r="W14" s="175">
        <f>IF('①入力シート'!$B108="","",'①入力シート'!$B108&amp;" "&amp;'①入力シート'!$C108)</f>
      </c>
      <c r="X14" s="175"/>
      <c r="Y14" s="175"/>
      <c r="Z14" s="175"/>
      <c r="AA14" s="56">
        <f>IF('①入力シート'!$F108="","",MID('①入力シート'!$F108,1,1))</f>
      </c>
      <c r="AB14" s="56">
        <f>IF('①入力シート'!$H108="","",ASC('①入力シート'!$H108))</f>
      </c>
      <c r="AC14" s="173">
        <f>IF('①入力シート'!$G108="","",'①入力シート'!$G108)</f>
      </c>
      <c r="AD14" s="174"/>
      <c r="AE14" s="55">
        <v>31</v>
      </c>
      <c r="AF14" s="175">
        <f>IF('①入力シート'!$B133="","",'①入力シート'!$B133&amp;" "&amp;'①入力シート'!$C133)</f>
      </c>
      <c r="AG14" s="175"/>
      <c r="AH14" s="175"/>
      <c r="AI14" s="175"/>
      <c r="AJ14" s="56">
        <f>IF('①入力シート'!$F133="","",MID('①入力シート'!$F133,1,1))</f>
      </c>
      <c r="AK14" s="56">
        <f>IF('①入力シート'!$H133="","",ASC('①入力シート'!$H133))</f>
      </c>
      <c r="AL14" s="192">
        <f>IF('①入力シート'!$G133="","",'①入力シート'!$G133)</f>
      </c>
      <c r="AM14" s="193"/>
    </row>
    <row r="15" spans="2:39" ht="21.75" customHeight="1">
      <c r="B15" s="55">
        <v>7</v>
      </c>
      <c r="C15" s="175">
        <f>IF('①入力シート'!$B59="","",'①入力シート'!$B59&amp;" "&amp;'①入力シート'!$C59)</f>
      </c>
      <c r="D15" s="175"/>
      <c r="E15" s="175"/>
      <c r="F15" s="175"/>
      <c r="G15" s="56">
        <f>IF('①入力シート'!$F59="","",MID('①入力シート'!$F59,1,1))</f>
      </c>
      <c r="H15" s="56">
        <f>IF('①入力シート'!$H59="","",ASC('①入力シート'!$H59))</f>
      </c>
      <c r="I15" s="173">
        <f>IF('①入力シート'!$G59="","",'①入力シート'!$G59)</f>
      </c>
      <c r="J15" s="174"/>
      <c r="K15" s="55">
        <v>32</v>
      </c>
      <c r="L15" s="175">
        <f>IF('①入力シート'!$B84="","",'①入力シート'!$B84&amp;" "&amp;'①入力シート'!$C84)</f>
      </c>
      <c r="M15" s="175"/>
      <c r="N15" s="175"/>
      <c r="O15" s="175"/>
      <c r="P15" s="56">
        <f>IF('①入力シート'!$F84="","",MID('①入力シート'!$F84,1,1))</f>
      </c>
      <c r="Q15" s="56">
        <f>IF('①入力シート'!$H84="","",ASC('①入力シート'!$H84))</f>
      </c>
      <c r="R15" s="192">
        <f>IF('①入力シート'!$G84="","",'①入力シート'!$G84)</f>
      </c>
      <c r="S15" s="193"/>
      <c r="V15" s="55">
        <v>7</v>
      </c>
      <c r="W15" s="175">
        <f>IF('①入力シート'!$B109="","",'①入力シート'!$B109&amp;" "&amp;'①入力シート'!$C109)</f>
      </c>
      <c r="X15" s="175"/>
      <c r="Y15" s="175"/>
      <c r="Z15" s="175"/>
      <c r="AA15" s="56">
        <f>IF('①入力シート'!$F109="","",MID('①入力シート'!$F109,1,1))</f>
      </c>
      <c r="AB15" s="56">
        <f>IF('①入力シート'!$H109="","",ASC('①入力シート'!$H109))</f>
      </c>
      <c r="AC15" s="173">
        <f>IF('①入力シート'!$G109="","",'①入力シート'!$G109)</f>
      </c>
      <c r="AD15" s="174"/>
      <c r="AE15" s="55">
        <v>32</v>
      </c>
      <c r="AF15" s="175">
        <f>IF('①入力シート'!$B134="","",'①入力シート'!$B134&amp;" "&amp;'①入力シート'!$C134)</f>
      </c>
      <c r="AG15" s="175"/>
      <c r="AH15" s="175"/>
      <c r="AI15" s="175"/>
      <c r="AJ15" s="56">
        <f>IF('①入力シート'!$F134="","",MID('①入力シート'!$F134,1,1))</f>
      </c>
      <c r="AK15" s="56">
        <f>IF('①入力シート'!$H134="","",ASC('①入力シート'!$H134))</f>
      </c>
      <c r="AL15" s="192">
        <f>IF('①入力シート'!$G134="","",'①入力シート'!$G134)</f>
      </c>
      <c r="AM15" s="193"/>
    </row>
    <row r="16" spans="2:39" ht="21.75" customHeight="1">
      <c r="B16" s="55">
        <v>8</v>
      </c>
      <c r="C16" s="175">
        <f>IF('①入力シート'!$B60="","",'①入力シート'!$B60&amp;" "&amp;'①入力シート'!$C60)</f>
      </c>
      <c r="D16" s="175"/>
      <c r="E16" s="175"/>
      <c r="F16" s="175"/>
      <c r="G16" s="56">
        <f>IF('①入力シート'!$F60="","",MID('①入力シート'!$F60,1,1))</f>
      </c>
      <c r="H16" s="56">
        <f>IF('①入力シート'!$H60="","",ASC('①入力シート'!$H60))</f>
      </c>
      <c r="I16" s="173">
        <f>IF('①入力シート'!$G60="","",'①入力シート'!$G60)</f>
      </c>
      <c r="J16" s="174"/>
      <c r="K16" s="55">
        <v>33</v>
      </c>
      <c r="L16" s="175">
        <f>IF('①入力シート'!$B85="","",'①入力シート'!$B85&amp;" "&amp;'①入力シート'!$C85)</f>
      </c>
      <c r="M16" s="175"/>
      <c r="N16" s="175"/>
      <c r="O16" s="175"/>
      <c r="P16" s="56">
        <f>IF('①入力シート'!$F85="","",MID('①入力シート'!$F85,1,1))</f>
      </c>
      <c r="Q16" s="56">
        <f>IF('①入力シート'!$H85="","",ASC('①入力シート'!$H85))</f>
      </c>
      <c r="R16" s="192">
        <f>IF('①入力シート'!$G85="","",'①入力シート'!$G85)</f>
      </c>
      <c r="S16" s="193"/>
      <c r="V16" s="55">
        <v>8</v>
      </c>
      <c r="W16" s="175">
        <f>IF('①入力シート'!$B110="","",'①入力シート'!$B110&amp;" "&amp;'①入力シート'!$C110)</f>
      </c>
      <c r="X16" s="175"/>
      <c r="Y16" s="175"/>
      <c r="Z16" s="175"/>
      <c r="AA16" s="56">
        <f>IF('①入力シート'!$F110="","",MID('①入力シート'!$F110,1,1))</f>
      </c>
      <c r="AB16" s="56">
        <f>IF('①入力シート'!$H110="","",ASC('①入力シート'!$H110))</f>
      </c>
      <c r="AC16" s="173">
        <f>IF('①入力シート'!$G110="","",'①入力シート'!$G110)</f>
      </c>
      <c r="AD16" s="174"/>
      <c r="AE16" s="55">
        <v>33</v>
      </c>
      <c r="AF16" s="175">
        <f>IF('①入力シート'!$B135="","",'①入力シート'!$B135&amp;" "&amp;'①入力シート'!$C135)</f>
      </c>
      <c r="AG16" s="175"/>
      <c r="AH16" s="175"/>
      <c r="AI16" s="175"/>
      <c r="AJ16" s="56">
        <f>IF('①入力シート'!$F135="","",MID('①入力シート'!$F135,1,1))</f>
      </c>
      <c r="AK16" s="56">
        <f>IF('①入力シート'!$H135="","",ASC('①入力シート'!$H135))</f>
      </c>
      <c r="AL16" s="192">
        <f>IF('①入力シート'!$G135="","",'①入力シート'!$G135)</f>
      </c>
      <c r="AM16" s="193"/>
    </row>
    <row r="17" spans="2:39" ht="21.75" customHeight="1">
      <c r="B17" s="55">
        <v>9</v>
      </c>
      <c r="C17" s="175">
        <f>IF('①入力シート'!$B61="","",'①入力シート'!$B61&amp;" "&amp;'①入力シート'!$C61)</f>
      </c>
      <c r="D17" s="175"/>
      <c r="E17" s="175"/>
      <c r="F17" s="175"/>
      <c r="G17" s="56">
        <f>IF('①入力シート'!$F61="","",MID('①入力シート'!$F61,1,1))</f>
      </c>
      <c r="H17" s="56">
        <f>IF('①入力シート'!$H61="","",ASC('①入力シート'!$H61))</f>
      </c>
      <c r="I17" s="173">
        <f>IF('①入力シート'!$G61="","",'①入力シート'!$G61)</f>
      </c>
      <c r="J17" s="174"/>
      <c r="K17" s="55">
        <v>34</v>
      </c>
      <c r="L17" s="175">
        <f>IF('①入力シート'!$B86="","",'①入力シート'!$B86&amp;" "&amp;'①入力シート'!$C86)</f>
      </c>
      <c r="M17" s="175"/>
      <c r="N17" s="175"/>
      <c r="O17" s="175"/>
      <c r="P17" s="56">
        <f>IF('①入力シート'!$F86="","",MID('①入力シート'!$F86,1,1))</f>
      </c>
      <c r="Q17" s="56">
        <f>IF('①入力シート'!$H86="","",ASC('①入力シート'!$H86))</f>
      </c>
      <c r="R17" s="192">
        <f>IF('①入力シート'!$G86="","",'①入力シート'!$G86)</f>
      </c>
      <c r="S17" s="193"/>
      <c r="V17" s="55">
        <v>9</v>
      </c>
      <c r="W17" s="175">
        <f>IF('①入力シート'!$B111="","",'①入力シート'!$B111&amp;" "&amp;'①入力シート'!$C111)</f>
      </c>
      <c r="X17" s="175"/>
      <c r="Y17" s="175"/>
      <c r="Z17" s="175"/>
      <c r="AA17" s="56">
        <f>IF('①入力シート'!$F111="","",MID('①入力シート'!$F111,1,1))</f>
      </c>
      <c r="AB17" s="56">
        <f>IF('①入力シート'!$H111="","",ASC('①入力シート'!$H111))</f>
      </c>
      <c r="AC17" s="173">
        <f>IF('①入力シート'!$G111="","",'①入力シート'!$G111)</f>
      </c>
      <c r="AD17" s="174"/>
      <c r="AE17" s="55">
        <v>34</v>
      </c>
      <c r="AF17" s="175">
        <f>IF('①入力シート'!$B136="","",'①入力シート'!$B136&amp;" "&amp;'①入力シート'!$C136)</f>
      </c>
      <c r="AG17" s="175"/>
      <c r="AH17" s="175"/>
      <c r="AI17" s="175"/>
      <c r="AJ17" s="56">
        <f>IF('①入力シート'!$F136="","",MID('①入力シート'!$F136,1,1))</f>
      </c>
      <c r="AK17" s="56">
        <f>IF('①入力シート'!$H136="","",ASC('①入力シート'!$H136))</f>
      </c>
      <c r="AL17" s="192">
        <f>IF('①入力シート'!$G136="","",'①入力シート'!$G136)</f>
      </c>
      <c r="AM17" s="193"/>
    </row>
    <row r="18" spans="2:39" ht="21.75" customHeight="1">
      <c r="B18" s="55">
        <v>10</v>
      </c>
      <c r="C18" s="175">
        <f>IF('①入力シート'!$B62="","",'①入力シート'!$B62&amp;" "&amp;'①入力シート'!$C62)</f>
      </c>
      <c r="D18" s="175"/>
      <c r="E18" s="175"/>
      <c r="F18" s="175"/>
      <c r="G18" s="56">
        <f>IF('①入力シート'!$F62="","",MID('①入力シート'!$F62,1,1))</f>
      </c>
      <c r="H18" s="56">
        <f>IF('①入力シート'!$H62="","",ASC('①入力シート'!$H62))</f>
      </c>
      <c r="I18" s="173">
        <f>IF('①入力シート'!$G62="","",'①入力シート'!$G62)</f>
      </c>
      <c r="J18" s="174"/>
      <c r="K18" s="55">
        <v>35</v>
      </c>
      <c r="L18" s="175">
        <f>IF('①入力シート'!$B87="","",'①入力シート'!$B87&amp;" "&amp;'①入力シート'!$C87)</f>
      </c>
      <c r="M18" s="175"/>
      <c r="N18" s="175"/>
      <c r="O18" s="175"/>
      <c r="P18" s="56">
        <f>IF('①入力シート'!$F87="","",MID('①入力シート'!$F87,1,1))</f>
      </c>
      <c r="Q18" s="56">
        <f>IF('①入力シート'!$H87="","",ASC('①入力シート'!$H87))</f>
      </c>
      <c r="R18" s="192">
        <f>IF('①入力シート'!$G87="","",'①入力シート'!$G87)</f>
      </c>
      <c r="S18" s="193"/>
      <c r="V18" s="55">
        <v>10</v>
      </c>
      <c r="W18" s="175">
        <f>IF('①入力シート'!$B112="","",'①入力シート'!$B112&amp;" "&amp;'①入力シート'!$C112)</f>
      </c>
      <c r="X18" s="175"/>
      <c r="Y18" s="175"/>
      <c r="Z18" s="175"/>
      <c r="AA18" s="56">
        <f>IF('①入力シート'!$F112="","",MID('①入力シート'!$F112,1,1))</f>
      </c>
      <c r="AB18" s="56">
        <f>IF('①入力シート'!$H112="","",ASC('①入力シート'!$H112))</f>
      </c>
      <c r="AC18" s="173">
        <f>IF('①入力シート'!$G112="","",'①入力シート'!$G112)</f>
      </c>
      <c r="AD18" s="174"/>
      <c r="AE18" s="55">
        <v>35</v>
      </c>
      <c r="AF18" s="175">
        <f>IF('①入力シート'!$B137="","",'①入力シート'!$B137&amp;" "&amp;'①入力シート'!$C137)</f>
      </c>
      <c r="AG18" s="175"/>
      <c r="AH18" s="175"/>
      <c r="AI18" s="175"/>
      <c r="AJ18" s="56">
        <f>IF('①入力シート'!$F137="","",MID('①入力シート'!$F137,1,1))</f>
      </c>
      <c r="AK18" s="56">
        <f>IF('①入力シート'!$H137="","",ASC('①入力シート'!$H137))</f>
      </c>
      <c r="AL18" s="192">
        <f>IF('①入力シート'!$G137="","",'①入力シート'!$G137)</f>
      </c>
      <c r="AM18" s="193"/>
    </row>
    <row r="19" spans="2:39" ht="21.75" customHeight="1">
      <c r="B19" s="55">
        <v>11</v>
      </c>
      <c r="C19" s="175">
        <f>IF('①入力シート'!$B63="","",'①入力シート'!$B63&amp;" "&amp;'①入力シート'!$C63)</f>
      </c>
      <c r="D19" s="175"/>
      <c r="E19" s="175"/>
      <c r="F19" s="175"/>
      <c r="G19" s="56">
        <f>IF('①入力シート'!$F63="","",MID('①入力シート'!$F63,1,1))</f>
      </c>
      <c r="H19" s="56">
        <f>IF('①入力シート'!$H63="","",ASC('①入力シート'!$H63))</f>
      </c>
      <c r="I19" s="173">
        <f>IF('①入力シート'!$G63="","",'①入力シート'!$G63)</f>
      </c>
      <c r="J19" s="174"/>
      <c r="K19" s="55">
        <v>36</v>
      </c>
      <c r="L19" s="175">
        <f>IF('①入力シート'!$B88="","",'①入力シート'!$B88&amp;" "&amp;'①入力シート'!$C88)</f>
      </c>
      <c r="M19" s="175"/>
      <c r="N19" s="175"/>
      <c r="O19" s="175"/>
      <c r="P19" s="56">
        <f>IF('①入力シート'!$F88="","",MID('①入力シート'!$F88,1,1))</f>
      </c>
      <c r="Q19" s="56">
        <f>IF('①入力シート'!$H88="","",ASC('①入力シート'!$H88))</f>
      </c>
      <c r="R19" s="192">
        <f>IF('①入力シート'!$G88="","",'①入力シート'!$G88)</f>
      </c>
      <c r="S19" s="193"/>
      <c r="V19" s="55">
        <v>11</v>
      </c>
      <c r="W19" s="175">
        <f>IF('①入力シート'!$B113="","",'①入力シート'!$B113&amp;" "&amp;'①入力シート'!$C113)</f>
      </c>
      <c r="X19" s="175"/>
      <c r="Y19" s="175"/>
      <c r="Z19" s="175"/>
      <c r="AA19" s="56">
        <f>IF('①入力シート'!$F113="","",MID('①入力シート'!$F113,1,1))</f>
      </c>
      <c r="AB19" s="56">
        <f>IF('①入力シート'!$H113="","",ASC('①入力シート'!$H113))</f>
      </c>
      <c r="AC19" s="173">
        <f>IF('①入力シート'!$G113="","",'①入力シート'!$G113)</f>
      </c>
      <c r="AD19" s="174"/>
      <c r="AE19" s="55">
        <v>36</v>
      </c>
      <c r="AF19" s="175">
        <f>IF('①入力シート'!$B138="","",'①入力シート'!$B138&amp;" "&amp;'①入力シート'!$C138)</f>
      </c>
      <c r="AG19" s="175"/>
      <c r="AH19" s="175"/>
      <c r="AI19" s="175"/>
      <c r="AJ19" s="56">
        <f>IF('①入力シート'!$F138="","",MID('①入力シート'!$F138,1,1))</f>
      </c>
      <c r="AK19" s="56">
        <f>IF('①入力シート'!$H138="","",ASC('①入力シート'!$H138))</f>
      </c>
      <c r="AL19" s="192">
        <f>IF('①入力シート'!$G138="","",'①入力シート'!$G138)</f>
      </c>
      <c r="AM19" s="193"/>
    </row>
    <row r="20" spans="2:39" ht="21.75" customHeight="1">
      <c r="B20" s="55">
        <v>12</v>
      </c>
      <c r="C20" s="175">
        <f>IF('①入力シート'!$B64="","",'①入力シート'!$B64&amp;" "&amp;'①入力シート'!$C64)</f>
      </c>
      <c r="D20" s="175"/>
      <c r="E20" s="175"/>
      <c r="F20" s="175"/>
      <c r="G20" s="56">
        <f>IF('①入力シート'!$F64="","",MID('①入力シート'!$F64,1,1))</f>
      </c>
      <c r="H20" s="56">
        <f>IF('①入力シート'!$H64="","",ASC('①入力シート'!$H64))</f>
      </c>
      <c r="I20" s="173">
        <f>IF('①入力シート'!$G64="","",'①入力シート'!$G64)</f>
      </c>
      <c r="J20" s="174"/>
      <c r="K20" s="55">
        <v>37</v>
      </c>
      <c r="L20" s="175">
        <f>IF('①入力シート'!$B89="","",'①入力シート'!$B89&amp;" "&amp;'①入力シート'!$C89)</f>
      </c>
      <c r="M20" s="175"/>
      <c r="N20" s="175"/>
      <c r="O20" s="175"/>
      <c r="P20" s="56">
        <f>IF('①入力シート'!$F89="","",MID('①入力シート'!$F89,1,1))</f>
      </c>
      <c r="Q20" s="56">
        <f>IF('①入力シート'!$H89="","",ASC('①入力シート'!$H89))</f>
      </c>
      <c r="R20" s="192">
        <f>IF('①入力シート'!$G89="","",'①入力シート'!$G89)</f>
      </c>
      <c r="S20" s="193"/>
      <c r="V20" s="55">
        <v>12</v>
      </c>
      <c r="W20" s="175">
        <f>IF('①入力シート'!$B114="","",'①入力シート'!$B114&amp;" "&amp;'①入力シート'!$C114)</f>
      </c>
      <c r="X20" s="175"/>
      <c r="Y20" s="175"/>
      <c r="Z20" s="175"/>
      <c r="AA20" s="56">
        <f>IF('①入力シート'!$F114="","",MID('①入力シート'!$F114,1,1))</f>
      </c>
      <c r="AB20" s="56">
        <f>IF('①入力シート'!$H114="","",ASC('①入力シート'!$H114))</f>
      </c>
      <c r="AC20" s="173">
        <f>IF('①入力シート'!$G114="","",'①入力シート'!$G114)</f>
      </c>
      <c r="AD20" s="174"/>
      <c r="AE20" s="55">
        <v>37</v>
      </c>
      <c r="AF20" s="175">
        <f>IF('①入力シート'!$B139="","",'①入力シート'!$B139&amp;" "&amp;'①入力シート'!$C139)</f>
      </c>
      <c r="AG20" s="175"/>
      <c r="AH20" s="175"/>
      <c r="AI20" s="175"/>
      <c r="AJ20" s="56">
        <f>IF('①入力シート'!$F139="","",MID('①入力シート'!$F139,1,1))</f>
      </c>
      <c r="AK20" s="56">
        <f>IF('①入力シート'!$H139="","",ASC('①入力シート'!$H139))</f>
      </c>
      <c r="AL20" s="192">
        <f>IF('①入力シート'!$G139="","",'①入力シート'!$G139)</f>
      </c>
      <c r="AM20" s="193"/>
    </row>
    <row r="21" spans="2:39" ht="21.75" customHeight="1">
      <c r="B21" s="55">
        <v>13</v>
      </c>
      <c r="C21" s="175">
        <f>IF('①入力シート'!$B65="","",'①入力シート'!$B65&amp;" "&amp;'①入力シート'!$C65)</f>
      </c>
      <c r="D21" s="175"/>
      <c r="E21" s="175"/>
      <c r="F21" s="175"/>
      <c r="G21" s="56">
        <f>IF('①入力シート'!$F65="","",MID('①入力シート'!$F65,1,1))</f>
      </c>
      <c r="H21" s="56">
        <f>IF('①入力シート'!$H65="","",ASC('①入力シート'!$H65))</f>
      </c>
      <c r="I21" s="173">
        <f>IF('①入力シート'!$G65="","",'①入力シート'!$G65)</f>
      </c>
      <c r="J21" s="174"/>
      <c r="K21" s="55">
        <v>38</v>
      </c>
      <c r="L21" s="175">
        <f>IF('①入力シート'!$B90="","",'①入力シート'!$B90&amp;" "&amp;'①入力シート'!$C90)</f>
      </c>
      <c r="M21" s="175"/>
      <c r="N21" s="175"/>
      <c r="O21" s="175"/>
      <c r="P21" s="56">
        <f>IF('①入力シート'!$F90="","",MID('①入力シート'!$F90,1,1))</f>
      </c>
      <c r="Q21" s="56">
        <f>IF('①入力シート'!$H90="","",ASC('①入力シート'!$H90))</f>
      </c>
      <c r="R21" s="192">
        <f>IF('①入力シート'!$G90="","",'①入力シート'!$G90)</f>
      </c>
      <c r="S21" s="193"/>
      <c r="V21" s="55">
        <v>13</v>
      </c>
      <c r="W21" s="175">
        <f>IF('①入力シート'!$B115="","",'①入力シート'!$B115&amp;" "&amp;'①入力シート'!$C115)</f>
      </c>
      <c r="X21" s="175"/>
      <c r="Y21" s="175"/>
      <c r="Z21" s="175"/>
      <c r="AA21" s="56">
        <f>IF('①入力シート'!$F115="","",MID('①入力シート'!$F115,1,1))</f>
      </c>
      <c r="AB21" s="56">
        <f>IF('①入力シート'!$H115="","",ASC('①入力シート'!$H115))</f>
      </c>
      <c r="AC21" s="173">
        <f>IF('①入力シート'!$G115="","",'①入力シート'!$G115)</f>
      </c>
      <c r="AD21" s="174"/>
      <c r="AE21" s="55">
        <v>38</v>
      </c>
      <c r="AF21" s="175">
        <f>IF('①入力シート'!$B140="","",'①入力シート'!$B140&amp;" "&amp;'①入力シート'!$C140)</f>
      </c>
      <c r="AG21" s="175"/>
      <c r="AH21" s="175"/>
      <c r="AI21" s="175"/>
      <c r="AJ21" s="56">
        <f>IF('①入力シート'!$F140="","",MID('①入力シート'!$F140,1,1))</f>
      </c>
      <c r="AK21" s="56">
        <f>IF('①入力シート'!$H140="","",ASC('①入力シート'!$H140))</f>
      </c>
      <c r="AL21" s="192">
        <f>IF('①入力シート'!$G140="","",'①入力シート'!$G140)</f>
      </c>
      <c r="AM21" s="193"/>
    </row>
    <row r="22" spans="2:39" ht="21.75" customHeight="1">
      <c r="B22" s="55">
        <v>14</v>
      </c>
      <c r="C22" s="175">
        <f>IF('①入力シート'!$B66="","",'①入力シート'!$B66&amp;" "&amp;'①入力シート'!$C66)</f>
      </c>
      <c r="D22" s="175"/>
      <c r="E22" s="175"/>
      <c r="F22" s="175"/>
      <c r="G22" s="56">
        <f>IF('①入力シート'!$F66="","",MID('①入力シート'!$F66,1,1))</f>
      </c>
      <c r="H22" s="56">
        <f>IF('①入力シート'!$H66="","",ASC('①入力シート'!$H66))</f>
      </c>
      <c r="I22" s="173">
        <f>IF('①入力シート'!$G66="","",'①入力シート'!$G66)</f>
      </c>
      <c r="J22" s="174"/>
      <c r="K22" s="55">
        <v>39</v>
      </c>
      <c r="L22" s="175">
        <f>IF('①入力シート'!$B91="","",'①入力シート'!$B91&amp;" "&amp;'①入力シート'!$C91)</f>
      </c>
      <c r="M22" s="175"/>
      <c r="N22" s="175"/>
      <c r="O22" s="175"/>
      <c r="P22" s="56">
        <f>IF('①入力シート'!$F91="","",MID('①入力シート'!$F91,1,1))</f>
      </c>
      <c r="Q22" s="56">
        <f>IF('①入力シート'!$H91="","",ASC('①入力シート'!$H91))</f>
      </c>
      <c r="R22" s="192">
        <f>IF('①入力シート'!$G91="","",'①入力シート'!$G91)</f>
      </c>
      <c r="S22" s="193"/>
      <c r="V22" s="55">
        <v>14</v>
      </c>
      <c r="W22" s="175">
        <f>IF('①入力シート'!$B116="","",'①入力シート'!$B116&amp;" "&amp;'①入力シート'!$C116)</f>
      </c>
      <c r="X22" s="175"/>
      <c r="Y22" s="175"/>
      <c r="Z22" s="175"/>
      <c r="AA22" s="56">
        <f>IF('①入力シート'!$F116="","",MID('①入力シート'!$F116,1,1))</f>
      </c>
      <c r="AB22" s="56">
        <f>IF('①入力シート'!$H116="","",ASC('①入力シート'!$H116))</f>
      </c>
      <c r="AC22" s="173">
        <f>IF('①入力シート'!$G116="","",'①入力シート'!$G116)</f>
      </c>
      <c r="AD22" s="174"/>
      <c r="AE22" s="55">
        <v>39</v>
      </c>
      <c r="AF22" s="175">
        <f>IF('①入力シート'!$B141="","",'①入力シート'!$B141&amp;" "&amp;'①入力シート'!$C141)</f>
      </c>
      <c r="AG22" s="175"/>
      <c r="AH22" s="175"/>
      <c r="AI22" s="175"/>
      <c r="AJ22" s="56">
        <f>IF('①入力シート'!$F141="","",MID('①入力シート'!$F141,1,1))</f>
      </c>
      <c r="AK22" s="56">
        <f>IF('①入力シート'!$H141="","",ASC('①入力シート'!$H141))</f>
      </c>
      <c r="AL22" s="192">
        <f>IF('①入力シート'!$G141="","",'①入力シート'!$G141)</f>
      </c>
      <c r="AM22" s="193"/>
    </row>
    <row r="23" spans="2:39" ht="21.75" customHeight="1">
      <c r="B23" s="55">
        <v>15</v>
      </c>
      <c r="C23" s="175">
        <f>IF('①入力シート'!$B67="","",'①入力シート'!$B67&amp;" "&amp;'①入力シート'!$C67)</f>
      </c>
      <c r="D23" s="175"/>
      <c r="E23" s="175"/>
      <c r="F23" s="175"/>
      <c r="G23" s="56">
        <f>IF('①入力シート'!$F67="","",MID('①入力シート'!$F67,1,1))</f>
      </c>
      <c r="H23" s="56">
        <f>IF('①入力シート'!$H67="","",ASC('①入力シート'!$H67))</f>
      </c>
      <c r="I23" s="173">
        <f>IF('①入力シート'!$G67="","",'①入力シート'!$G67)</f>
      </c>
      <c r="J23" s="174"/>
      <c r="K23" s="55">
        <v>40</v>
      </c>
      <c r="L23" s="175">
        <f>IF('①入力シート'!$B92="","",'①入力シート'!$B92&amp;" "&amp;'①入力シート'!$C92)</f>
      </c>
      <c r="M23" s="175"/>
      <c r="N23" s="175"/>
      <c r="O23" s="175"/>
      <c r="P23" s="56">
        <f>IF('①入力シート'!$F92="","",MID('①入力シート'!$F92,1,1))</f>
      </c>
      <c r="Q23" s="56">
        <f>IF('①入力シート'!$H92="","",ASC('①入力シート'!$H92))</f>
      </c>
      <c r="R23" s="192">
        <f>IF('①入力シート'!$G92="","",'①入力シート'!$G92)</f>
      </c>
      <c r="S23" s="193"/>
      <c r="V23" s="55">
        <v>15</v>
      </c>
      <c r="W23" s="175">
        <f>IF('①入力シート'!$B117="","",'①入力シート'!$B117&amp;" "&amp;'①入力シート'!$C117)</f>
      </c>
      <c r="X23" s="175"/>
      <c r="Y23" s="175"/>
      <c r="Z23" s="175"/>
      <c r="AA23" s="56">
        <f>IF('①入力シート'!$F117="","",MID('①入力シート'!$F117,1,1))</f>
      </c>
      <c r="AB23" s="56">
        <f>IF('①入力シート'!$H117="","",ASC('①入力シート'!$H117))</f>
      </c>
      <c r="AC23" s="173">
        <f>IF('①入力シート'!$G117="","",'①入力シート'!$G117)</f>
      </c>
      <c r="AD23" s="174"/>
      <c r="AE23" s="55">
        <v>40</v>
      </c>
      <c r="AF23" s="175">
        <f>IF('①入力シート'!$B142="","",'①入力シート'!$B142&amp;" "&amp;'①入力シート'!$C142)</f>
      </c>
      <c r="AG23" s="175"/>
      <c r="AH23" s="175"/>
      <c r="AI23" s="175"/>
      <c r="AJ23" s="56">
        <f>IF('①入力シート'!$F142="","",MID('①入力シート'!$F142,1,1))</f>
      </c>
      <c r="AK23" s="56">
        <f>IF('①入力シート'!$H142="","",ASC('①入力シート'!$H142))</f>
      </c>
      <c r="AL23" s="192">
        <f>IF('①入力シート'!$G142="","",'①入力シート'!$G142)</f>
      </c>
      <c r="AM23" s="193"/>
    </row>
    <row r="24" spans="2:39" ht="21.75" customHeight="1">
      <c r="B24" s="55">
        <v>16</v>
      </c>
      <c r="C24" s="175">
        <f>IF('①入力シート'!$B68="","",'①入力シート'!$B68&amp;" "&amp;'①入力シート'!$C68)</f>
      </c>
      <c r="D24" s="175"/>
      <c r="E24" s="175"/>
      <c r="F24" s="175"/>
      <c r="G24" s="56">
        <f>IF('①入力シート'!$F68="","",MID('①入力シート'!$F68,1,1))</f>
      </c>
      <c r="H24" s="56">
        <f>IF('①入力シート'!$H68="","",ASC('①入力シート'!$H68))</f>
      </c>
      <c r="I24" s="173">
        <f>IF('①入力シート'!$G68="","",'①入力シート'!$G68)</f>
      </c>
      <c r="J24" s="174"/>
      <c r="K24" s="55">
        <v>41</v>
      </c>
      <c r="L24" s="175">
        <f>IF('①入力シート'!$B93="","",'①入力シート'!$B93&amp;" "&amp;'①入力シート'!$C93)</f>
      </c>
      <c r="M24" s="175"/>
      <c r="N24" s="175"/>
      <c r="O24" s="175"/>
      <c r="P24" s="56">
        <f>IF('①入力シート'!$F93="","",MID('①入力シート'!$F93,1,1))</f>
      </c>
      <c r="Q24" s="56">
        <f>IF('①入力シート'!$H93="","",ASC('①入力シート'!$H93))</f>
      </c>
      <c r="R24" s="192">
        <f>IF('①入力シート'!$G93="","",'①入力シート'!$G93)</f>
      </c>
      <c r="S24" s="193"/>
      <c r="V24" s="55">
        <v>16</v>
      </c>
      <c r="W24" s="175">
        <f>IF('①入力シート'!$B118="","",'①入力シート'!$B118&amp;" "&amp;'①入力シート'!$C118)</f>
      </c>
      <c r="X24" s="175"/>
      <c r="Y24" s="175"/>
      <c r="Z24" s="175"/>
      <c r="AA24" s="56">
        <f>IF('①入力シート'!$F118="","",MID('①入力シート'!$F118,1,1))</f>
      </c>
      <c r="AB24" s="56">
        <f>IF('①入力シート'!$H118="","",ASC('①入力シート'!$H118))</f>
      </c>
      <c r="AC24" s="173">
        <f>IF('①入力シート'!$G118="","",'①入力シート'!$G118)</f>
      </c>
      <c r="AD24" s="174"/>
      <c r="AE24" s="55">
        <v>41</v>
      </c>
      <c r="AF24" s="175">
        <f>IF('①入力シート'!$B143="","",'①入力シート'!$B143&amp;" "&amp;'①入力シート'!$C143)</f>
      </c>
      <c r="AG24" s="175"/>
      <c r="AH24" s="175"/>
      <c r="AI24" s="175"/>
      <c r="AJ24" s="56">
        <f>IF('①入力シート'!$F143="","",MID('①入力シート'!$F143,1,1))</f>
      </c>
      <c r="AK24" s="56">
        <f>IF('①入力シート'!$H143="","",ASC('①入力シート'!$H143))</f>
      </c>
      <c r="AL24" s="192">
        <f>IF('①入力シート'!$G143="","",'①入力シート'!$G143)</f>
      </c>
      <c r="AM24" s="193"/>
    </row>
    <row r="25" spans="2:39" ht="21.75" customHeight="1">
      <c r="B25" s="55">
        <v>17</v>
      </c>
      <c r="C25" s="175">
        <f>IF('①入力シート'!$B69="","",'①入力シート'!$B69&amp;" "&amp;'①入力シート'!$C69)</f>
      </c>
      <c r="D25" s="175"/>
      <c r="E25" s="175"/>
      <c r="F25" s="175"/>
      <c r="G25" s="56">
        <f>IF('①入力シート'!$F69="","",MID('①入力シート'!$F69,1,1))</f>
      </c>
      <c r="H25" s="56">
        <f>IF('①入力シート'!$H69="","",ASC('①入力シート'!$H69))</f>
      </c>
      <c r="I25" s="173">
        <f>IF('①入力シート'!$G69="","",'①入力シート'!$G69)</f>
      </c>
      <c r="J25" s="174"/>
      <c r="K25" s="55">
        <v>42</v>
      </c>
      <c r="L25" s="175">
        <f>IF('①入力シート'!$B94="","",'①入力シート'!$B94&amp;" "&amp;'①入力シート'!$C94)</f>
      </c>
      <c r="M25" s="175"/>
      <c r="N25" s="175"/>
      <c r="O25" s="175"/>
      <c r="P25" s="56">
        <f>IF('①入力シート'!$F94="","",MID('①入力シート'!$F94,1,1))</f>
      </c>
      <c r="Q25" s="56">
        <f>IF('①入力シート'!$H94="","",ASC('①入力シート'!$H94))</f>
      </c>
      <c r="R25" s="192">
        <f>IF('①入力シート'!$G94="","",'①入力シート'!$G94)</f>
      </c>
      <c r="S25" s="193"/>
      <c r="V25" s="55">
        <v>17</v>
      </c>
      <c r="W25" s="175">
        <f>IF('①入力シート'!$B119="","",'①入力シート'!$B119&amp;" "&amp;'①入力シート'!$C119)</f>
      </c>
      <c r="X25" s="175"/>
      <c r="Y25" s="175"/>
      <c r="Z25" s="175"/>
      <c r="AA25" s="56">
        <f>IF('①入力シート'!$F119="","",MID('①入力シート'!$F119,1,1))</f>
      </c>
      <c r="AB25" s="56">
        <f>IF('①入力シート'!$H119="","",ASC('①入力シート'!$H119))</f>
      </c>
      <c r="AC25" s="173">
        <f>IF('①入力シート'!$G119="","",'①入力シート'!$G119)</f>
      </c>
      <c r="AD25" s="174"/>
      <c r="AE25" s="55">
        <v>42</v>
      </c>
      <c r="AF25" s="175">
        <f>IF('①入力シート'!$B144="","",'①入力シート'!$B144&amp;" "&amp;'①入力シート'!$C144)</f>
      </c>
      <c r="AG25" s="175"/>
      <c r="AH25" s="175"/>
      <c r="AI25" s="175"/>
      <c r="AJ25" s="56">
        <f>IF('①入力シート'!$F144="","",MID('①入力シート'!$F144,1,1))</f>
      </c>
      <c r="AK25" s="56">
        <f>IF('①入力シート'!$H144="","",ASC('①入力シート'!$H144))</f>
      </c>
      <c r="AL25" s="192">
        <f>IF('①入力シート'!$G144="","",'①入力シート'!$G144)</f>
      </c>
      <c r="AM25" s="193"/>
    </row>
    <row r="26" spans="2:39" ht="21.75" customHeight="1">
      <c r="B26" s="55">
        <v>18</v>
      </c>
      <c r="C26" s="175">
        <f>IF('①入力シート'!$B70="","",'①入力シート'!$B70&amp;" "&amp;'①入力シート'!$C70)</f>
      </c>
      <c r="D26" s="175"/>
      <c r="E26" s="175"/>
      <c r="F26" s="175"/>
      <c r="G26" s="56">
        <f>IF('①入力シート'!$F70="","",MID('①入力シート'!$F70,1,1))</f>
      </c>
      <c r="H26" s="56">
        <f>IF('①入力シート'!$H70="","",ASC('①入力シート'!$H70))</f>
      </c>
      <c r="I26" s="173">
        <f>IF('①入力シート'!$G70="","",'①入力シート'!$G70)</f>
      </c>
      <c r="J26" s="174"/>
      <c r="K26" s="55">
        <v>43</v>
      </c>
      <c r="L26" s="175">
        <f>IF('①入力シート'!$B95="","",'①入力シート'!$B95&amp;" "&amp;'①入力シート'!$C95)</f>
      </c>
      <c r="M26" s="175"/>
      <c r="N26" s="175"/>
      <c r="O26" s="175"/>
      <c r="P26" s="56">
        <f>IF('①入力シート'!$F95="","",MID('①入力シート'!$F95,1,1))</f>
      </c>
      <c r="Q26" s="56">
        <f>IF('①入力シート'!$H95="","",ASC('①入力シート'!$H95))</f>
      </c>
      <c r="R26" s="192">
        <f>IF('①入力シート'!$G95="","",'①入力シート'!$G95)</f>
      </c>
      <c r="S26" s="193"/>
      <c r="V26" s="55">
        <v>18</v>
      </c>
      <c r="W26" s="175">
        <f>IF('①入力シート'!$B120="","",'①入力シート'!$B120&amp;" "&amp;'①入力シート'!$C120)</f>
      </c>
      <c r="X26" s="175"/>
      <c r="Y26" s="175"/>
      <c r="Z26" s="175"/>
      <c r="AA26" s="56">
        <f>IF('①入力シート'!$F120="","",MID('①入力シート'!$F120,1,1))</f>
      </c>
      <c r="AB26" s="56">
        <f>IF('①入力シート'!$H120="","",ASC('①入力シート'!$H120))</f>
      </c>
      <c r="AC26" s="173">
        <f>IF('①入力シート'!$G120="","",'①入力シート'!$G120)</f>
      </c>
      <c r="AD26" s="174"/>
      <c r="AE26" s="55">
        <v>43</v>
      </c>
      <c r="AF26" s="175">
        <f>IF('①入力シート'!$B145="","",'①入力シート'!$B145&amp;" "&amp;'①入力シート'!$C145)</f>
      </c>
      <c r="AG26" s="175"/>
      <c r="AH26" s="175"/>
      <c r="AI26" s="175"/>
      <c r="AJ26" s="56">
        <f>IF('①入力シート'!$F145="","",MID('①入力シート'!$F145,1,1))</f>
      </c>
      <c r="AK26" s="56">
        <f>IF('①入力シート'!$H145="","",ASC('①入力シート'!$H145))</f>
      </c>
      <c r="AL26" s="192">
        <f>IF('①入力シート'!$G145="","",'①入力シート'!$G145)</f>
      </c>
      <c r="AM26" s="193"/>
    </row>
    <row r="27" spans="2:39" ht="21.75" customHeight="1">
      <c r="B27" s="55">
        <v>19</v>
      </c>
      <c r="C27" s="175">
        <f>IF('①入力シート'!$B71="","",'①入力シート'!$B71&amp;" "&amp;'①入力シート'!$C71)</f>
      </c>
      <c r="D27" s="175"/>
      <c r="E27" s="175"/>
      <c r="F27" s="175"/>
      <c r="G27" s="56">
        <f>IF('①入力シート'!$F71="","",MID('①入力シート'!$F71,1,1))</f>
      </c>
      <c r="H27" s="56">
        <f>IF('①入力シート'!$H71="","",ASC('①入力シート'!$H71))</f>
      </c>
      <c r="I27" s="173">
        <f>IF('①入力シート'!$G71="","",'①入力シート'!$G71)</f>
      </c>
      <c r="J27" s="174"/>
      <c r="K27" s="55">
        <v>44</v>
      </c>
      <c r="L27" s="175">
        <f>IF('①入力シート'!$B96="","",'①入力シート'!$B96&amp;" "&amp;'①入力シート'!$C96)</f>
      </c>
      <c r="M27" s="175"/>
      <c r="N27" s="175"/>
      <c r="O27" s="175"/>
      <c r="P27" s="56">
        <f>IF('①入力シート'!$F96="","",MID('①入力シート'!$F96,1,1))</f>
      </c>
      <c r="Q27" s="56">
        <f>IF('①入力シート'!$H96="","",ASC('①入力シート'!$H96))</f>
      </c>
      <c r="R27" s="192">
        <f>IF('①入力シート'!$G96="","",'①入力シート'!$G96)</f>
      </c>
      <c r="S27" s="193"/>
      <c r="V27" s="55">
        <v>19</v>
      </c>
      <c r="W27" s="175">
        <f>IF('①入力シート'!$B121="","",'①入力シート'!$B121&amp;" "&amp;'①入力シート'!$C121)</f>
      </c>
      <c r="X27" s="175"/>
      <c r="Y27" s="175"/>
      <c r="Z27" s="175"/>
      <c r="AA27" s="56">
        <f>IF('①入力シート'!$F121="","",MID('①入力シート'!$F121,1,1))</f>
      </c>
      <c r="AB27" s="56">
        <f>IF('①入力シート'!$H121="","",ASC('①入力シート'!$H121))</f>
      </c>
      <c r="AC27" s="173">
        <f>IF('①入力シート'!$G121="","",'①入力シート'!$G121)</f>
      </c>
      <c r="AD27" s="174"/>
      <c r="AE27" s="55">
        <v>44</v>
      </c>
      <c r="AF27" s="175">
        <f>IF('①入力シート'!$B146="","",'①入力シート'!$B146&amp;" "&amp;'①入力シート'!$C146)</f>
      </c>
      <c r="AG27" s="175"/>
      <c r="AH27" s="175"/>
      <c r="AI27" s="175"/>
      <c r="AJ27" s="56">
        <f>IF('①入力シート'!$F146="","",MID('①入力シート'!$F146,1,1))</f>
      </c>
      <c r="AK27" s="56">
        <f>IF('①入力シート'!$H146="","",ASC('①入力シート'!$H146))</f>
      </c>
      <c r="AL27" s="192">
        <f>IF('①入力シート'!$G146="","",'①入力シート'!$G146)</f>
      </c>
      <c r="AM27" s="193"/>
    </row>
    <row r="28" spans="2:39" ht="21.75" customHeight="1">
      <c r="B28" s="55">
        <v>20</v>
      </c>
      <c r="C28" s="175">
        <f>IF('①入力シート'!$B72="","",'①入力シート'!$B72&amp;" "&amp;'①入力シート'!$C72)</f>
      </c>
      <c r="D28" s="175"/>
      <c r="E28" s="175"/>
      <c r="F28" s="175"/>
      <c r="G28" s="56">
        <f>IF('①入力シート'!$F72="","",MID('①入力シート'!$F72,1,1))</f>
      </c>
      <c r="H28" s="56">
        <f>IF('①入力シート'!$H72="","",ASC('①入力シート'!$H72))</f>
      </c>
      <c r="I28" s="173">
        <f>IF('①入力シート'!$G72="","",'①入力シート'!$G72)</f>
      </c>
      <c r="J28" s="174"/>
      <c r="K28" s="55">
        <v>45</v>
      </c>
      <c r="L28" s="175">
        <f>IF('①入力シート'!$B97="","",'①入力シート'!$B97&amp;" "&amp;'①入力シート'!$C97)</f>
      </c>
      <c r="M28" s="175"/>
      <c r="N28" s="175"/>
      <c r="O28" s="175"/>
      <c r="P28" s="56">
        <f>IF('①入力シート'!$F97="","",MID('①入力シート'!$F97,1,1))</f>
      </c>
      <c r="Q28" s="56">
        <f>IF('①入力シート'!$H97="","",ASC('①入力シート'!$H97))</f>
      </c>
      <c r="R28" s="192">
        <f>IF('①入力シート'!$G97="","",'①入力シート'!$G97)</f>
      </c>
      <c r="S28" s="193"/>
      <c r="V28" s="55">
        <v>20</v>
      </c>
      <c r="W28" s="175">
        <f>IF('①入力シート'!$B122="","",'①入力シート'!$B122&amp;" "&amp;'①入力シート'!$C122)</f>
      </c>
      <c r="X28" s="175"/>
      <c r="Y28" s="175"/>
      <c r="Z28" s="175"/>
      <c r="AA28" s="56">
        <f>IF('①入力シート'!$F122="","",MID('①入力シート'!$F122,1,1))</f>
      </c>
      <c r="AB28" s="56">
        <f>IF('①入力シート'!$H122="","",ASC('①入力シート'!$H122))</f>
      </c>
      <c r="AC28" s="173">
        <f>IF('①入力シート'!$G122="","",'①入力シート'!$G122)</f>
      </c>
      <c r="AD28" s="174"/>
      <c r="AE28" s="55">
        <v>45</v>
      </c>
      <c r="AF28" s="175">
        <f>IF('①入力シート'!$B147="","",'①入力シート'!$B147&amp;" "&amp;'①入力シート'!$C147)</f>
      </c>
      <c r="AG28" s="175"/>
      <c r="AH28" s="175"/>
      <c r="AI28" s="175"/>
      <c r="AJ28" s="56">
        <f>IF('①入力シート'!$F147="","",MID('①入力シート'!$F147,1,1))</f>
      </c>
      <c r="AK28" s="56">
        <f>IF('①入力シート'!$H147="","",ASC('①入力シート'!$H147))</f>
      </c>
      <c r="AL28" s="192">
        <f>IF('①入力シート'!$G147="","",'①入力シート'!$G147)</f>
      </c>
      <c r="AM28" s="193"/>
    </row>
    <row r="29" spans="2:39" ht="21.75" customHeight="1">
      <c r="B29" s="55">
        <v>21</v>
      </c>
      <c r="C29" s="175">
        <f>IF('①入力シート'!$B73="","",'①入力シート'!$B73&amp;" "&amp;'①入力シート'!$C73)</f>
      </c>
      <c r="D29" s="175"/>
      <c r="E29" s="175"/>
      <c r="F29" s="175"/>
      <c r="G29" s="56">
        <f>IF('①入力シート'!$F73="","",MID('①入力シート'!$F73,1,1))</f>
      </c>
      <c r="H29" s="56">
        <f>IF('①入力シート'!$H73="","",ASC('①入力シート'!$H73))</f>
      </c>
      <c r="I29" s="173">
        <f>IF('①入力シート'!$G73="","",'①入力シート'!$G73)</f>
      </c>
      <c r="J29" s="174"/>
      <c r="K29" s="55">
        <v>46</v>
      </c>
      <c r="L29" s="175">
        <f>IF('①入力シート'!$B98="","",'①入力シート'!$B98&amp;" "&amp;'①入力シート'!$C98)</f>
      </c>
      <c r="M29" s="175"/>
      <c r="N29" s="175"/>
      <c r="O29" s="175"/>
      <c r="P29" s="56">
        <f>IF('①入力シート'!$F98="","",MID('①入力シート'!$F98,1,1))</f>
      </c>
      <c r="Q29" s="56">
        <f>IF('①入力シート'!$H98="","",ASC('①入力シート'!$H98))</f>
      </c>
      <c r="R29" s="192">
        <f>IF('①入力シート'!$G98="","",'①入力シート'!$G98)</f>
      </c>
      <c r="S29" s="193"/>
      <c r="V29" s="55">
        <v>21</v>
      </c>
      <c r="W29" s="175">
        <f>IF('①入力シート'!$B123="","",'①入力シート'!$B123&amp;" "&amp;'①入力シート'!$C123)</f>
      </c>
      <c r="X29" s="175"/>
      <c r="Y29" s="175"/>
      <c r="Z29" s="175"/>
      <c r="AA29" s="56">
        <f>IF('①入力シート'!$F123="","",MID('①入力シート'!$F123,1,1))</f>
      </c>
      <c r="AB29" s="56">
        <f>IF('①入力シート'!$H123="","",ASC('①入力シート'!$H123))</f>
      </c>
      <c r="AC29" s="173">
        <f>IF('①入力シート'!$G123="","",'①入力シート'!$G123)</f>
      </c>
      <c r="AD29" s="174"/>
      <c r="AE29" s="55">
        <v>46</v>
      </c>
      <c r="AF29" s="175">
        <f>IF('①入力シート'!$B148="","",'①入力シート'!$B148&amp;" "&amp;'①入力シート'!$C148)</f>
      </c>
      <c r="AG29" s="175"/>
      <c r="AH29" s="175"/>
      <c r="AI29" s="175"/>
      <c r="AJ29" s="56">
        <f>IF('①入力シート'!$F148="","",MID('①入力シート'!$F148,1,1))</f>
      </c>
      <c r="AK29" s="56">
        <f>IF('①入力シート'!$H148="","",ASC('①入力シート'!$H148))</f>
      </c>
      <c r="AL29" s="192">
        <f>IF('①入力シート'!$G148="","",'①入力シート'!$G148)</f>
      </c>
      <c r="AM29" s="193"/>
    </row>
    <row r="30" spans="2:39" ht="21.75" customHeight="1">
      <c r="B30" s="55">
        <v>22</v>
      </c>
      <c r="C30" s="175">
        <f>IF('①入力シート'!$B74="","",'①入力シート'!$B74&amp;" "&amp;'①入力シート'!$C74)</f>
      </c>
      <c r="D30" s="175"/>
      <c r="E30" s="175"/>
      <c r="F30" s="175"/>
      <c r="G30" s="56">
        <f>IF('①入力シート'!$F74="","",MID('①入力シート'!$F74,1,1))</f>
      </c>
      <c r="H30" s="56">
        <f>IF('①入力シート'!$H74="","",ASC('①入力シート'!$H74))</f>
      </c>
      <c r="I30" s="173">
        <f>IF('①入力シート'!$G74="","",'①入力シート'!$G74)</f>
      </c>
      <c r="J30" s="174"/>
      <c r="K30" s="55">
        <v>47</v>
      </c>
      <c r="L30" s="175">
        <f>IF('①入力シート'!$B99="","",'①入力シート'!$B99&amp;" "&amp;'①入力シート'!$C99)</f>
      </c>
      <c r="M30" s="175"/>
      <c r="N30" s="175"/>
      <c r="O30" s="175"/>
      <c r="P30" s="56">
        <f>IF('①入力シート'!$F99="","",MID('①入力シート'!$F99,1,1))</f>
      </c>
      <c r="Q30" s="56">
        <f>IF('①入力シート'!$H99="","",ASC('①入力シート'!$H99))</f>
      </c>
      <c r="R30" s="192">
        <f>IF('①入力シート'!$G99="","",'①入力シート'!$G99)</f>
      </c>
      <c r="S30" s="193"/>
      <c r="V30" s="55">
        <v>22</v>
      </c>
      <c r="W30" s="175">
        <f>IF('①入力シート'!$B124="","",'①入力シート'!$B124&amp;" "&amp;'①入力シート'!$C124)</f>
      </c>
      <c r="X30" s="175"/>
      <c r="Y30" s="175"/>
      <c r="Z30" s="175"/>
      <c r="AA30" s="56">
        <f>IF('①入力シート'!$F124="","",MID('①入力シート'!$F124,1,1))</f>
      </c>
      <c r="AB30" s="56">
        <f>IF('①入力シート'!$H124="","",ASC('①入力シート'!$H124))</f>
      </c>
      <c r="AC30" s="173">
        <f>IF('①入力シート'!$G124="","",'①入力シート'!$G124)</f>
      </c>
      <c r="AD30" s="174"/>
      <c r="AE30" s="55">
        <v>47</v>
      </c>
      <c r="AF30" s="175">
        <f>IF('①入力シート'!$B149="","",'①入力シート'!$B149&amp;" "&amp;'①入力シート'!$C149)</f>
      </c>
      <c r="AG30" s="175"/>
      <c r="AH30" s="175"/>
      <c r="AI30" s="175"/>
      <c r="AJ30" s="56">
        <f>IF('①入力シート'!$F149="","",MID('①入力シート'!$F149,1,1))</f>
      </c>
      <c r="AK30" s="56">
        <f>IF('①入力シート'!$H149="","",ASC('①入力シート'!$H149))</f>
      </c>
      <c r="AL30" s="192">
        <f>IF('①入力シート'!$G149="","",'①入力シート'!$G149)</f>
      </c>
      <c r="AM30" s="193"/>
    </row>
    <row r="31" spans="2:39" ht="21.75" customHeight="1">
      <c r="B31" s="55">
        <v>23</v>
      </c>
      <c r="C31" s="175">
        <f>IF('①入力シート'!$B75="","",'①入力シート'!$B75&amp;" "&amp;'①入力シート'!$C75)</f>
      </c>
      <c r="D31" s="175"/>
      <c r="E31" s="175"/>
      <c r="F31" s="175"/>
      <c r="G31" s="56">
        <f>IF('①入力シート'!$F75="","",MID('①入力シート'!$F75,1,1))</f>
      </c>
      <c r="H31" s="56">
        <f>IF('①入力シート'!$H75="","",ASC('①入力シート'!$H75))</f>
      </c>
      <c r="I31" s="173">
        <f>IF('①入力シート'!$G75="","",'①入力シート'!$G75)</f>
      </c>
      <c r="J31" s="174"/>
      <c r="K31" s="55">
        <v>48</v>
      </c>
      <c r="L31" s="175">
        <f>IF('①入力シート'!$B100="","",'①入力シート'!$B100&amp;" "&amp;'①入力シート'!$C100)</f>
      </c>
      <c r="M31" s="175"/>
      <c r="N31" s="175"/>
      <c r="O31" s="175"/>
      <c r="P31" s="56">
        <f>IF('①入力シート'!$F100="","",MID('①入力シート'!$F100,1,1))</f>
      </c>
      <c r="Q31" s="56">
        <f>IF('①入力シート'!$H100="","",ASC('①入力シート'!$H100))</f>
      </c>
      <c r="R31" s="192">
        <f>IF('①入力シート'!$G100="","",'①入力シート'!$G100)</f>
      </c>
      <c r="S31" s="193"/>
      <c r="V31" s="55">
        <v>23</v>
      </c>
      <c r="W31" s="175">
        <f>IF('①入力シート'!$B125="","",'①入力シート'!$B125&amp;" "&amp;'①入力シート'!$C125)</f>
      </c>
      <c r="X31" s="175"/>
      <c r="Y31" s="175"/>
      <c r="Z31" s="175"/>
      <c r="AA31" s="56">
        <f>IF('①入力シート'!$F125="","",MID('①入力シート'!$F125,1,1))</f>
      </c>
      <c r="AB31" s="56">
        <f>IF('①入力シート'!$H125="","",ASC('①入力シート'!$H125))</f>
      </c>
      <c r="AC31" s="173">
        <f>IF('①入力シート'!$G125="","",'①入力シート'!$G125)</f>
      </c>
      <c r="AD31" s="174"/>
      <c r="AE31" s="55">
        <v>48</v>
      </c>
      <c r="AF31" s="175">
        <f>IF('①入力シート'!$B150="","",'①入力シート'!$B150&amp;" "&amp;'①入力シート'!$C150)</f>
      </c>
      <c r="AG31" s="175"/>
      <c r="AH31" s="175"/>
      <c r="AI31" s="175"/>
      <c r="AJ31" s="56">
        <f>IF('①入力シート'!$F150="","",MID('①入力シート'!$F150,1,1))</f>
      </c>
      <c r="AK31" s="56">
        <f>IF('①入力シート'!$H150="","",ASC('①入力シート'!$H150))</f>
      </c>
      <c r="AL31" s="192">
        <f>IF('①入力シート'!$G150="","",'①入力シート'!$G150)</f>
      </c>
      <c r="AM31" s="193"/>
    </row>
    <row r="32" spans="2:39" ht="21.75" customHeight="1">
      <c r="B32" s="55">
        <v>24</v>
      </c>
      <c r="C32" s="175">
        <f>IF('①入力シート'!$B76="","",'①入力シート'!$B76&amp;" "&amp;'①入力シート'!$C76)</f>
      </c>
      <c r="D32" s="175"/>
      <c r="E32" s="175"/>
      <c r="F32" s="175"/>
      <c r="G32" s="56">
        <f>IF('①入力シート'!$F76="","",MID('①入力シート'!$F76,1,1))</f>
      </c>
      <c r="H32" s="56">
        <f>IF('①入力シート'!$H76="","",ASC('①入力シート'!$H76))</f>
      </c>
      <c r="I32" s="173">
        <f>IF('①入力シート'!$G76="","",'①入力シート'!$G76)</f>
      </c>
      <c r="J32" s="174"/>
      <c r="K32" s="55">
        <v>49</v>
      </c>
      <c r="L32" s="175">
        <f>IF('①入力シート'!$B101="","",'①入力シート'!$B101&amp;" "&amp;'①入力シート'!$C101)</f>
      </c>
      <c r="M32" s="175"/>
      <c r="N32" s="175"/>
      <c r="O32" s="175"/>
      <c r="P32" s="56">
        <f>IF('①入力シート'!$F101="","",MID('①入力シート'!$F101,1,1))</f>
      </c>
      <c r="Q32" s="56">
        <f>IF('①入力シート'!$H101="","",ASC('①入力シート'!$H101))</f>
      </c>
      <c r="R32" s="192">
        <f>IF('①入力シート'!$G101="","",'①入力シート'!$G101)</f>
      </c>
      <c r="S32" s="193"/>
      <c r="V32" s="55">
        <v>24</v>
      </c>
      <c r="W32" s="175">
        <f>IF('①入力シート'!$B126="","",'①入力シート'!$B126&amp;" "&amp;'①入力シート'!$C126)</f>
      </c>
      <c r="X32" s="175"/>
      <c r="Y32" s="175"/>
      <c r="Z32" s="175"/>
      <c r="AA32" s="56">
        <f>IF('①入力シート'!$F126="","",MID('①入力シート'!$F126,1,1))</f>
      </c>
      <c r="AB32" s="56">
        <f>IF('①入力シート'!$H126="","",ASC('①入力シート'!$H126))</f>
      </c>
      <c r="AC32" s="173">
        <f>IF('①入力シート'!$G126="","",'①入力シート'!$G126)</f>
      </c>
      <c r="AD32" s="174"/>
      <c r="AE32" s="55">
        <v>49</v>
      </c>
      <c r="AF32" s="175">
        <f>IF('①入力シート'!$B151="","",'①入力シート'!$B151&amp;" "&amp;'①入力シート'!$C151)</f>
      </c>
      <c r="AG32" s="175"/>
      <c r="AH32" s="175"/>
      <c r="AI32" s="175"/>
      <c r="AJ32" s="56">
        <f>IF('①入力シート'!$F151="","",MID('①入力シート'!$F151,1,1))</f>
      </c>
      <c r="AK32" s="56">
        <f>IF('①入力シート'!$H151="","",ASC('①入力シート'!$H151))</f>
      </c>
      <c r="AL32" s="192">
        <f>IF('①入力シート'!$G151="","",'①入力シート'!$G151)</f>
      </c>
      <c r="AM32" s="193"/>
    </row>
    <row r="33" spans="2:39" ht="21.75" customHeight="1" thickBot="1">
      <c r="B33" s="57">
        <v>25</v>
      </c>
      <c r="C33" s="202">
        <f>IF('①入力シート'!$B77="","",'①入力シート'!$B77&amp;" "&amp;'①入力シート'!$C77)</f>
      </c>
      <c r="D33" s="202"/>
      <c r="E33" s="202"/>
      <c r="F33" s="202"/>
      <c r="G33" s="58">
        <f>IF('①入力シート'!$F77="","",MID('①入力シート'!$F77,1,1))</f>
      </c>
      <c r="H33" s="58">
        <f>IF('①入力シート'!$H77="","",ASC('①入力シート'!$H77))</f>
      </c>
      <c r="I33" s="203">
        <f>IF('①入力シート'!$G77="","",'①入力シート'!$G77)</f>
      </c>
      <c r="J33" s="204"/>
      <c r="K33" s="57">
        <v>50</v>
      </c>
      <c r="L33" s="202">
        <f>IF('①入力シート'!$B102="","",'①入力シート'!$B102&amp;" "&amp;'①入力シート'!$C102)</f>
      </c>
      <c r="M33" s="202"/>
      <c r="N33" s="202"/>
      <c r="O33" s="202"/>
      <c r="P33" s="58">
        <f>IF('①入力シート'!$F102="","",MID('①入力シート'!$F102,1,1))</f>
      </c>
      <c r="Q33" s="58">
        <f>IF('①入力シート'!$H102="","",ASC('①入力シート'!$H102))</f>
      </c>
      <c r="R33" s="205">
        <f>IF('①入力シート'!$G102="","",'①入力シート'!$G102)</f>
      </c>
      <c r="S33" s="206"/>
      <c r="V33" s="57">
        <v>25</v>
      </c>
      <c r="W33" s="202">
        <f>IF('①入力シート'!$B127="","",'①入力シート'!$B127&amp;" "&amp;'①入力シート'!$C127)</f>
      </c>
      <c r="X33" s="202"/>
      <c r="Y33" s="202"/>
      <c r="Z33" s="202"/>
      <c r="AA33" s="58">
        <f>IF('①入力シート'!$F127="","",MID('①入力シート'!$F127,1,1))</f>
      </c>
      <c r="AB33" s="58">
        <f>IF('①入力シート'!$H127="","",ASC('①入力シート'!$H127))</f>
      </c>
      <c r="AC33" s="203">
        <f>IF('①入力シート'!$G127="","",'①入力シート'!$G127)</f>
      </c>
      <c r="AD33" s="204"/>
      <c r="AE33" s="57">
        <v>50</v>
      </c>
      <c r="AF33" s="202">
        <f>IF('①入力シート'!$B152="","",'①入力シート'!$B152&amp;" "&amp;'①入力シート'!$C152)</f>
      </c>
      <c r="AG33" s="202"/>
      <c r="AH33" s="202"/>
      <c r="AI33" s="202"/>
      <c r="AJ33" s="58">
        <f>IF('①入力シート'!$F152="","",MID('①入力シート'!$F152,1,1))</f>
      </c>
      <c r="AK33" s="58">
        <f>IF('①入力シート'!$H152="","",ASC('①入力シート'!$H152))</f>
      </c>
      <c r="AL33" s="205">
        <f>IF('①入力シート'!$G152="","",'①入力シート'!$G152)</f>
      </c>
      <c r="AM33" s="206"/>
    </row>
    <row r="34" spans="12:39" ht="13.5">
      <c r="L34" s="207" t="s">
        <v>103</v>
      </c>
      <c r="M34" s="208"/>
      <c r="N34" s="208" t="s">
        <v>104</v>
      </c>
      <c r="O34" s="208"/>
      <c r="P34" s="208" t="s">
        <v>105</v>
      </c>
      <c r="Q34" s="209" t="s">
        <v>106</v>
      </c>
      <c r="R34" s="210"/>
      <c r="S34" s="214" t="s">
        <v>105</v>
      </c>
      <c r="AF34" s="217" t="s">
        <v>103</v>
      </c>
      <c r="AG34" s="218"/>
      <c r="AH34" s="219" t="s">
        <v>104</v>
      </c>
      <c r="AI34" s="218"/>
      <c r="AJ34" s="220" t="s">
        <v>105</v>
      </c>
      <c r="AK34" s="210" t="s">
        <v>106</v>
      </c>
      <c r="AL34" s="209"/>
      <c r="AM34" s="221" t="s">
        <v>105</v>
      </c>
    </row>
    <row r="35" spans="12:39" ht="13.5">
      <c r="L35" s="198">
        <f>COUNTIF(G9:G33,"男")+COUNTIF(P9:P33,"男")</f>
        <v>0</v>
      </c>
      <c r="M35" s="199"/>
      <c r="N35" s="211">
        <f>COUNTIF(G9:G33,"女")+COUNTIF(P9:P33,"女")</f>
        <v>0</v>
      </c>
      <c r="O35" s="199"/>
      <c r="P35" s="199"/>
      <c r="Q35" s="212">
        <f>L35+N35</f>
        <v>0</v>
      </c>
      <c r="R35" s="213"/>
      <c r="S35" s="215"/>
      <c r="AF35" s="222">
        <f>COUNTIF(AA9:AA33,"男")+COUNTIF(AJ9:AJ33,"男")</f>
        <v>0</v>
      </c>
      <c r="AG35" s="213"/>
      <c r="AH35" s="212">
        <f>COUNTIF(AA9:AA33,"女")+COUNTIF(AJ9:AJ33,"女")</f>
        <v>0</v>
      </c>
      <c r="AI35" s="213"/>
      <c r="AJ35" s="208"/>
      <c r="AK35" s="212">
        <f>AF35+AH35</f>
        <v>0</v>
      </c>
      <c r="AL35" s="213"/>
      <c r="AM35" s="214"/>
    </row>
    <row r="36" spans="4:39" ht="27" customHeight="1" thickBot="1">
      <c r="D36" s="68"/>
      <c r="L36" s="163" t="s">
        <v>179</v>
      </c>
      <c r="M36" s="164"/>
      <c r="N36" s="164"/>
      <c r="O36" s="161">
        <v>2500</v>
      </c>
      <c r="P36" s="162"/>
      <c r="Q36" s="200">
        <f>Q35*O36</f>
        <v>0</v>
      </c>
      <c r="R36" s="201"/>
      <c r="S36" s="61" t="s">
        <v>107</v>
      </c>
      <c r="X36" s="68"/>
      <c r="AF36" s="163" t="s">
        <v>179</v>
      </c>
      <c r="AG36" s="164"/>
      <c r="AH36" s="164"/>
      <c r="AI36" s="161">
        <v>2500</v>
      </c>
      <c r="AJ36" s="162"/>
      <c r="AK36" s="200">
        <f>AK35*AI36</f>
        <v>0</v>
      </c>
      <c r="AL36" s="201"/>
      <c r="AM36" s="61" t="s">
        <v>107</v>
      </c>
    </row>
    <row r="37" spans="4:39" ht="13.5" customHeight="1">
      <c r="D37" s="68"/>
      <c r="L37" s="82"/>
      <c r="M37" s="82"/>
      <c r="N37" s="82"/>
      <c r="O37" s="82"/>
      <c r="P37" s="82"/>
      <c r="Q37" s="83"/>
      <c r="R37" s="83"/>
      <c r="S37" s="84"/>
      <c r="X37" s="68"/>
      <c r="AF37" s="82"/>
      <c r="AG37" s="82"/>
      <c r="AH37" s="82"/>
      <c r="AI37" s="82"/>
      <c r="AJ37" s="82"/>
      <c r="AK37" s="83"/>
      <c r="AL37" s="83"/>
      <c r="AM37" s="84"/>
    </row>
    <row r="38" spans="2:35" ht="13.5">
      <c r="B38" s="62" t="s">
        <v>108</v>
      </c>
      <c r="C38" s="63" t="s">
        <v>109</v>
      </c>
      <c r="D38" s="64"/>
      <c r="E38" s="65">
        <f>_xlfn.COUNTIFS(G9:G33,"男",H9:H33,"6")+_xlfn.COUNTIFS(P9:P33,"男",Q9:Q33,"6")</f>
        <v>0</v>
      </c>
      <c r="F38" s="64" t="s">
        <v>110</v>
      </c>
      <c r="G38" s="64"/>
      <c r="H38" s="64" t="s">
        <v>111</v>
      </c>
      <c r="I38" s="64"/>
      <c r="J38" s="65">
        <f>_xlfn.COUNTIFS(G9:G33,"女",H9:H33,"6")+_xlfn.COUNTIFS(P9:P33,"女",Q9:Q33,"6")</f>
        <v>0</v>
      </c>
      <c r="K38" s="66" t="s">
        <v>110</v>
      </c>
      <c r="M38" s="63" t="s">
        <v>114</v>
      </c>
      <c r="N38" s="65">
        <f>COUNTIF(H9:H33,"6")+COUNTIF(Q9:Q33,"6")</f>
        <v>0</v>
      </c>
      <c r="O38" s="66" t="s">
        <v>110</v>
      </c>
      <c r="V38" s="62" t="s">
        <v>108</v>
      </c>
      <c r="W38" s="63" t="s">
        <v>109</v>
      </c>
      <c r="X38" s="64"/>
      <c r="Y38" s="65">
        <f>_xlfn.COUNTIFS(AA9:AA33,"男",AB9:AB33,"6")+_xlfn.COUNTIFS(AJ9:AJ33,"男",AK9:AK33,"6")</f>
        <v>0</v>
      </c>
      <c r="Z38" s="64" t="s">
        <v>110</v>
      </c>
      <c r="AA38" s="64"/>
      <c r="AB38" s="64" t="s">
        <v>111</v>
      </c>
      <c r="AC38" s="64"/>
      <c r="AD38" s="65">
        <f>_xlfn.COUNTIFS(AA9:AA33,"女",AB9:AB33,"6")+_xlfn.COUNTIFS(AJ9:AJ33,"女",AK9:AK33,"6")</f>
        <v>0</v>
      </c>
      <c r="AE38" s="66" t="s">
        <v>110</v>
      </c>
      <c r="AG38" s="63" t="s">
        <v>114</v>
      </c>
      <c r="AH38" s="65">
        <f>COUNTIF(AB9:AB33,"6")+COUNTIF(AK9:AK33,"6")</f>
        <v>0</v>
      </c>
      <c r="AI38" s="66" t="s">
        <v>110</v>
      </c>
    </row>
    <row r="39" spans="3:35" ht="13.5">
      <c r="C39" s="67" t="s">
        <v>112</v>
      </c>
      <c r="D39" s="68"/>
      <c r="E39" s="69">
        <f>_xlfn.COUNTIFS(G9:G33,"男",H9:H33,"5")+_xlfn.COUNTIFS(P9:P33,"男",Q9:Q33,"5")</f>
        <v>0</v>
      </c>
      <c r="F39" s="68" t="s">
        <v>110</v>
      </c>
      <c r="G39" s="68"/>
      <c r="H39" s="68" t="s">
        <v>113</v>
      </c>
      <c r="I39" s="68"/>
      <c r="J39" s="69">
        <f>_xlfn.COUNTIFS(G9:G33,"女",H9:H33,"5")+_xlfn.COUNTIFS(P9:P33,"女",Q9:Q33,"5")</f>
        <v>0</v>
      </c>
      <c r="K39" s="70" t="s">
        <v>110</v>
      </c>
      <c r="M39" s="67" t="s">
        <v>117</v>
      </c>
      <c r="N39" s="69">
        <f>COUNTIF(H9:H33,"5")+COUNTIF(Q9:Q33,"5")</f>
        <v>0</v>
      </c>
      <c r="O39" s="70" t="s">
        <v>110</v>
      </c>
      <c r="W39" s="67" t="s">
        <v>112</v>
      </c>
      <c r="X39" s="68"/>
      <c r="Y39" s="69">
        <f>_xlfn.COUNTIFS(AA9:AA33,"男",AB9:AB33,"5")+_xlfn.COUNTIFS(AJ9:AJ33,"男",AK9:AK33,"5")</f>
        <v>0</v>
      </c>
      <c r="Z39" s="68" t="s">
        <v>110</v>
      </c>
      <c r="AA39" s="68"/>
      <c r="AB39" s="68" t="s">
        <v>113</v>
      </c>
      <c r="AC39" s="68"/>
      <c r="AD39" s="69">
        <f>_xlfn.COUNTIFS(AA9:AA33,"女",AB9:AB33,"5")+_xlfn.COUNTIFS(AJ9:AJ33,"女",AK9:AK33,"5")</f>
        <v>0</v>
      </c>
      <c r="AE39" s="70" t="s">
        <v>110</v>
      </c>
      <c r="AG39" s="67" t="s">
        <v>117</v>
      </c>
      <c r="AH39" s="69">
        <f>COUNTIF(AB9:AB33,"5")+COUNTIF(AK9:AK33,"5")</f>
        <v>0</v>
      </c>
      <c r="AI39" s="70" t="s">
        <v>110</v>
      </c>
    </row>
    <row r="40" spans="3:35" ht="13.5">
      <c r="C40" s="67" t="s">
        <v>115</v>
      </c>
      <c r="D40" s="68"/>
      <c r="E40" s="69">
        <f>_xlfn.COUNTIFS(G9:G33,"男",H9:H33,"4")+_xlfn.COUNTIFS(P9:P33,"男",Q9:Q33,"4")</f>
        <v>0</v>
      </c>
      <c r="F40" s="68" t="s">
        <v>110</v>
      </c>
      <c r="G40" s="68"/>
      <c r="H40" s="68" t="s">
        <v>116</v>
      </c>
      <c r="I40" s="68"/>
      <c r="J40" s="69">
        <f>_xlfn.COUNTIFS(G9:G33,"女",H9:H33,"4")+_xlfn.COUNTIFS(P9:P33,"女",Q9:Q33,"4")</f>
        <v>0</v>
      </c>
      <c r="K40" s="70" t="s">
        <v>110</v>
      </c>
      <c r="M40" s="67" t="s">
        <v>120</v>
      </c>
      <c r="N40" s="69">
        <f>COUNTIF(H9:H33,"4")+COUNTIF(Q9:Q33,"4")</f>
        <v>0</v>
      </c>
      <c r="O40" s="70" t="s">
        <v>110</v>
      </c>
      <c r="W40" s="67" t="s">
        <v>115</v>
      </c>
      <c r="X40" s="68"/>
      <c r="Y40" s="69">
        <f>_xlfn.COUNTIFS(AA9:AA33,"男",AB9:AB33,"4")+_xlfn.COUNTIFS(AJ9:AJ33,"男",AK9:AK33,"4")</f>
        <v>0</v>
      </c>
      <c r="Z40" s="68" t="s">
        <v>110</v>
      </c>
      <c r="AA40" s="68"/>
      <c r="AB40" s="68" t="s">
        <v>116</v>
      </c>
      <c r="AC40" s="68"/>
      <c r="AD40" s="69">
        <f>_xlfn.COUNTIFS(AA9:AA33,"女",AB9:AB33,"4")+_xlfn.COUNTIFS(AJ9:AJ33,"女",AK9:AK33,"4")</f>
        <v>0</v>
      </c>
      <c r="AE40" s="70" t="s">
        <v>110</v>
      </c>
      <c r="AG40" s="67" t="s">
        <v>120</v>
      </c>
      <c r="AH40" s="69">
        <f>COUNTIF(AB9:AB33,"4")+COUNTIF(AK9:AK33,"4")</f>
        <v>0</v>
      </c>
      <c r="AI40" s="70" t="s">
        <v>110</v>
      </c>
    </row>
    <row r="41" spans="3:35" ht="13.5">
      <c r="C41" s="67" t="s">
        <v>118</v>
      </c>
      <c r="D41" s="68"/>
      <c r="E41" s="69">
        <f>_xlfn.COUNTIFS(G9:G33,"男",H9:H33,"3")+_xlfn.COUNTIFS(P9:P33,"男",Q9:Q33,"3")</f>
        <v>0</v>
      </c>
      <c r="F41" s="68" t="s">
        <v>110</v>
      </c>
      <c r="G41" s="68"/>
      <c r="H41" s="68" t="s">
        <v>119</v>
      </c>
      <c r="I41" s="68"/>
      <c r="J41" s="69">
        <f>_xlfn.COUNTIFS(G9:G33,"女",H9:H33,"3")+_xlfn.COUNTIFS(P9:P33,"女",Q9:Q33,"3")</f>
        <v>0</v>
      </c>
      <c r="K41" s="70" t="s">
        <v>110</v>
      </c>
      <c r="M41" s="67" t="s">
        <v>123</v>
      </c>
      <c r="N41" s="69">
        <f>COUNTIF(H9:H33,"3")+COUNTIF(Q9:Q33,"3")</f>
        <v>0</v>
      </c>
      <c r="O41" s="70" t="s">
        <v>110</v>
      </c>
      <c r="W41" s="67" t="s">
        <v>118</v>
      </c>
      <c r="X41" s="68"/>
      <c r="Y41" s="69">
        <f>_xlfn.COUNTIFS(AA9:AA33,"男",AB9:AB33,"3")+_xlfn.COUNTIFS(AJ9:AJ33,"男",AK9:AK33,"3")</f>
        <v>0</v>
      </c>
      <c r="Z41" s="68" t="s">
        <v>110</v>
      </c>
      <c r="AA41" s="68"/>
      <c r="AB41" s="68" t="s">
        <v>119</v>
      </c>
      <c r="AC41" s="68"/>
      <c r="AD41" s="69">
        <f>_xlfn.COUNTIFS(AA9:AA33,"女",AB9:AB33,"3")+_xlfn.COUNTIFS(AJ9:AJ33,"女",AK9:AK33,"3")</f>
        <v>0</v>
      </c>
      <c r="AE41" s="70" t="s">
        <v>110</v>
      </c>
      <c r="AG41" s="67" t="s">
        <v>123</v>
      </c>
      <c r="AH41" s="69">
        <f>COUNTIF(AB9:AB33,"3")+COUNTIF(AK9:AK33,"3")</f>
        <v>0</v>
      </c>
      <c r="AI41" s="70" t="s">
        <v>110</v>
      </c>
    </row>
    <row r="42" spans="3:35" ht="13.5">
      <c r="C42" s="67" t="s">
        <v>121</v>
      </c>
      <c r="D42" s="68"/>
      <c r="E42" s="69">
        <f>_xlfn.COUNTIFS(G9:G33,"男",H9:H33,"2")+_xlfn.COUNTIFS(P9:P33,"男",Q9:Q33,"2")</f>
        <v>0</v>
      </c>
      <c r="F42" s="68" t="s">
        <v>110</v>
      </c>
      <c r="G42" s="68"/>
      <c r="H42" s="68" t="s">
        <v>122</v>
      </c>
      <c r="I42" s="68"/>
      <c r="J42" s="69">
        <f>_xlfn.COUNTIFS(G9:G33,"女",H9:H33,"2")+_xlfn.COUNTIFS(P9:P33,"女",Q9:Q33,"2")</f>
        <v>0</v>
      </c>
      <c r="K42" s="70" t="s">
        <v>110</v>
      </c>
      <c r="M42" s="67" t="s">
        <v>126</v>
      </c>
      <c r="N42" s="69">
        <f>COUNTIF(H9:H33,"2")+COUNTIF(Q9:Q33,"2")</f>
        <v>0</v>
      </c>
      <c r="O42" s="70" t="s">
        <v>110</v>
      </c>
      <c r="W42" s="67" t="s">
        <v>121</v>
      </c>
      <c r="X42" s="68"/>
      <c r="Y42" s="69">
        <f>_xlfn.COUNTIFS(AA9:AA33,"男",AB9:AB33,"2")+_xlfn.COUNTIFS(AJ9:AJ33,"男",AK9:AK33,"2")</f>
        <v>0</v>
      </c>
      <c r="Z42" s="68" t="s">
        <v>110</v>
      </c>
      <c r="AA42" s="68"/>
      <c r="AB42" s="68" t="s">
        <v>122</v>
      </c>
      <c r="AC42" s="68"/>
      <c r="AD42" s="69">
        <f>_xlfn.COUNTIFS(AA9:AA33,"女",AB9:AB33,"2")+_xlfn.COUNTIFS(AJ9:AJ33,"女",AK9:AK33,"2")</f>
        <v>0</v>
      </c>
      <c r="AE42" s="70" t="s">
        <v>110</v>
      </c>
      <c r="AG42" s="67" t="s">
        <v>126</v>
      </c>
      <c r="AH42" s="69">
        <f>COUNTIF(AB9:AB33,"2")+COUNTIF(AK9:AK33,"2")</f>
        <v>0</v>
      </c>
      <c r="AI42" s="70" t="s">
        <v>110</v>
      </c>
    </row>
    <row r="43" spans="3:35" ht="13.5">
      <c r="C43" s="71" t="s">
        <v>124</v>
      </c>
      <c r="D43" s="60"/>
      <c r="E43" s="72">
        <f>_xlfn.COUNTIFS(G9:G33,"男",H9:H33,"1")+_xlfn.COUNTIFS(P9:P33,"男",Q9:Q33,"1")</f>
        <v>0</v>
      </c>
      <c r="F43" s="60" t="s">
        <v>110</v>
      </c>
      <c r="G43" s="60"/>
      <c r="H43" s="60" t="s">
        <v>125</v>
      </c>
      <c r="I43" s="60"/>
      <c r="J43" s="72">
        <f>_xlfn.COUNTIFS(G9:G33,"女",H9:H33,"1")+_xlfn.COUNTIFS(P9:P33,"女",Q9:Q33,"1")</f>
        <v>0</v>
      </c>
      <c r="K43" s="73" t="s">
        <v>110</v>
      </c>
      <c r="M43" s="67" t="s">
        <v>127</v>
      </c>
      <c r="N43" s="69">
        <f>COUNTIF(H9:H33,"1")+COUNTIF(Q9:Q33,"1")</f>
        <v>0</v>
      </c>
      <c r="O43" s="70" t="s">
        <v>110</v>
      </c>
      <c r="W43" s="71" t="s">
        <v>124</v>
      </c>
      <c r="X43" s="60"/>
      <c r="Y43" s="72">
        <f>_xlfn.COUNTIFS(AA9:AA33,"男",AB9:AB33,"1")+_xlfn.COUNTIFS(AJ9:AJ33,"男",AK9:AK33,"1")</f>
        <v>0</v>
      </c>
      <c r="Z43" s="60" t="s">
        <v>110</v>
      </c>
      <c r="AA43" s="60"/>
      <c r="AB43" s="60" t="s">
        <v>125</v>
      </c>
      <c r="AC43" s="60"/>
      <c r="AD43" s="72">
        <f>_xlfn.COUNTIFS(AA9:AA33,"女",AB9:AB33,"1")+_xlfn.COUNTIFS(AJ9:AJ33,"女",AK9:AK33,"1")</f>
        <v>0</v>
      </c>
      <c r="AE43" s="73" t="s">
        <v>110</v>
      </c>
      <c r="AG43" s="67" t="s">
        <v>127</v>
      </c>
      <c r="AH43" s="69">
        <f>COUNTIF(AB9:AB33,"1")+COUNTIF(AK9:AK33,"1")</f>
        <v>0</v>
      </c>
      <c r="AI43" s="70" t="s">
        <v>110</v>
      </c>
    </row>
    <row r="44" spans="13:35" ht="14.25" thickBot="1">
      <c r="M44" s="71" t="s">
        <v>129</v>
      </c>
      <c r="N44" s="60">
        <f>SUM(N38:N43)</f>
        <v>0</v>
      </c>
      <c r="O44" s="73" t="s">
        <v>110</v>
      </c>
      <c r="AG44" s="71" t="s">
        <v>129</v>
      </c>
      <c r="AH44" s="60">
        <f>SUM(AH38:AH43)</f>
        <v>0</v>
      </c>
      <c r="AI44" s="73" t="s">
        <v>110</v>
      </c>
    </row>
    <row r="45" spans="3:31" ht="13.5">
      <c r="C45" s="74"/>
      <c r="D45" s="75" t="s">
        <v>128</v>
      </c>
      <c r="E45" s="75">
        <f>SUM(E38:E43)</f>
        <v>0</v>
      </c>
      <c r="F45" s="75" t="s">
        <v>110</v>
      </c>
      <c r="G45" s="75"/>
      <c r="H45" s="75"/>
      <c r="I45" s="75" t="s">
        <v>128</v>
      </c>
      <c r="J45" s="75">
        <f>SUM(J38:J43)</f>
        <v>0</v>
      </c>
      <c r="K45" s="76" t="s">
        <v>110</v>
      </c>
      <c r="W45" s="74"/>
      <c r="X45" s="75" t="s">
        <v>128</v>
      </c>
      <c r="Y45" s="75">
        <f>SUM(Y38:Y43)</f>
        <v>0</v>
      </c>
      <c r="Z45" s="75" t="s">
        <v>110</v>
      </c>
      <c r="AA45" s="75"/>
      <c r="AB45" s="75"/>
      <c r="AC45" s="75" t="s">
        <v>128</v>
      </c>
      <c r="AD45" s="75">
        <f>SUM(AD38:AD43)</f>
        <v>0</v>
      </c>
      <c r="AE45" s="76" t="s">
        <v>110</v>
      </c>
    </row>
    <row r="46" spans="3:31" ht="14.25" thickBot="1">
      <c r="C46" s="77"/>
      <c r="D46" s="78"/>
      <c r="E46" s="78"/>
      <c r="F46" s="78"/>
      <c r="G46" s="78"/>
      <c r="H46" s="78"/>
      <c r="I46" s="78" t="s">
        <v>129</v>
      </c>
      <c r="J46" s="78">
        <f>E45+J45</f>
        <v>0</v>
      </c>
      <c r="K46" s="79" t="s">
        <v>110</v>
      </c>
      <c r="W46" s="77"/>
      <c r="X46" s="78"/>
      <c r="Y46" s="78"/>
      <c r="Z46" s="78"/>
      <c r="AA46" s="78"/>
      <c r="AB46" s="78"/>
      <c r="AC46" s="78" t="s">
        <v>129</v>
      </c>
      <c r="AD46" s="78">
        <f>Y45+AD45</f>
        <v>0</v>
      </c>
      <c r="AE46" s="79" t="s">
        <v>110</v>
      </c>
    </row>
    <row r="47" spans="3:31" ht="13.5">
      <c r="C47" s="68"/>
      <c r="D47" s="68"/>
      <c r="E47" s="68"/>
      <c r="F47" s="68"/>
      <c r="G47" s="68"/>
      <c r="H47" s="68"/>
      <c r="I47" s="68"/>
      <c r="J47" s="68"/>
      <c r="K47" s="68"/>
      <c r="W47" s="68"/>
      <c r="X47" s="68"/>
      <c r="Y47" s="68"/>
      <c r="Z47" s="68"/>
      <c r="AA47" s="68"/>
      <c r="AB47" s="68"/>
      <c r="AC47" s="68"/>
      <c r="AD47" s="68"/>
      <c r="AE47" s="68"/>
    </row>
    <row r="48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90" ht="21"/>
    <row r="91" ht="21"/>
  </sheetData>
  <sheetProtection/>
  <mergeCells count="262">
    <mergeCell ref="V2:AM2"/>
    <mergeCell ref="Y6:AD6"/>
    <mergeCell ref="AG6:AM6"/>
    <mergeCell ref="W8:Z8"/>
    <mergeCell ref="AC8:AD8"/>
    <mergeCell ref="AH3:AM3"/>
    <mergeCell ref="AE3:AG3"/>
    <mergeCell ref="Y3:AD3"/>
    <mergeCell ref="V3:X3"/>
    <mergeCell ref="V6:X6"/>
    <mergeCell ref="AK35:AL35"/>
    <mergeCell ref="AK36:AL36"/>
    <mergeCell ref="AC27:AD27"/>
    <mergeCell ref="W27:Z27"/>
    <mergeCell ref="W33:Z33"/>
    <mergeCell ref="AC33:AD33"/>
    <mergeCell ref="AF33:AI33"/>
    <mergeCell ref="AL33:AM33"/>
    <mergeCell ref="W32:Z32"/>
    <mergeCell ref="AC32:AD32"/>
    <mergeCell ref="AF32:AI32"/>
    <mergeCell ref="AL32:AM32"/>
    <mergeCell ref="AF34:AG34"/>
    <mergeCell ref="AH34:AI34"/>
    <mergeCell ref="AJ34:AJ35"/>
    <mergeCell ref="AK34:AL34"/>
    <mergeCell ref="AM34:AM35"/>
    <mergeCell ref="AF35:AG35"/>
    <mergeCell ref="AH35:AI35"/>
    <mergeCell ref="W30:Z30"/>
    <mergeCell ref="AC30:AD30"/>
    <mergeCell ref="AF30:AI30"/>
    <mergeCell ref="AL30:AM30"/>
    <mergeCell ref="W31:Z31"/>
    <mergeCell ref="AC31:AD31"/>
    <mergeCell ref="AF31:AI31"/>
    <mergeCell ref="AL31:AM31"/>
    <mergeCell ref="W29:Z29"/>
    <mergeCell ref="AC29:AD29"/>
    <mergeCell ref="AF29:AI29"/>
    <mergeCell ref="AL29:AM29"/>
    <mergeCell ref="AL25:AM25"/>
    <mergeCell ref="AF25:AI25"/>
    <mergeCell ref="AC25:AD25"/>
    <mergeCell ref="W25:Z25"/>
    <mergeCell ref="AL28:AM28"/>
    <mergeCell ref="AC26:AD26"/>
    <mergeCell ref="C32:F32"/>
    <mergeCell ref="I32:J32"/>
    <mergeCell ref="C8:F8"/>
    <mergeCell ref="C28:F28"/>
    <mergeCell ref="I28:J28"/>
    <mergeCell ref="C29:F29"/>
    <mergeCell ref="I29:J29"/>
    <mergeCell ref="I8:J8"/>
    <mergeCell ref="C24:F24"/>
    <mergeCell ref="I24:J24"/>
    <mergeCell ref="R30:S30"/>
    <mergeCell ref="L31:O31"/>
    <mergeCell ref="R31:S31"/>
    <mergeCell ref="I30:J30"/>
    <mergeCell ref="C31:F31"/>
    <mergeCell ref="I31:J31"/>
    <mergeCell ref="L8:O8"/>
    <mergeCell ref="L28:O28"/>
    <mergeCell ref="L29:O29"/>
    <mergeCell ref="AE4:AG4"/>
    <mergeCell ref="AH4:AM4"/>
    <mergeCell ref="V5:X5"/>
    <mergeCell ref="Y5:AD5"/>
    <mergeCell ref="AE5:AG5"/>
    <mergeCell ref="AH5:AM5"/>
    <mergeCell ref="Y4:AD4"/>
    <mergeCell ref="V4:X4"/>
    <mergeCell ref="AF8:AI8"/>
    <mergeCell ref="AL8:AM8"/>
    <mergeCell ref="W9:Z9"/>
    <mergeCell ref="AC9:AD9"/>
    <mergeCell ref="AF9:AI9"/>
    <mergeCell ref="AL9:AM9"/>
    <mergeCell ref="W10:Z10"/>
    <mergeCell ref="AC10:AD10"/>
    <mergeCell ref="AF10:AI10"/>
    <mergeCell ref="AL10:AM10"/>
    <mergeCell ref="W11:Z11"/>
    <mergeCell ref="AC11:AD11"/>
    <mergeCell ref="AF11:AI11"/>
    <mergeCell ref="AL11:AM11"/>
    <mergeCell ref="W12:Z12"/>
    <mergeCell ref="AC12:AD12"/>
    <mergeCell ref="AF12:AI12"/>
    <mergeCell ref="AL12:AM12"/>
    <mergeCell ref="W13:Z13"/>
    <mergeCell ref="AC13:AD13"/>
    <mergeCell ref="AF13:AI13"/>
    <mergeCell ref="AL13:AM13"/>
    <mergeCell ref="W14:Z14"/>
    <mergeCell ref="AC14:AD14"/>
    <mergeCell ref="AF14:AI14"/>
    <mergeCell ref="AL14:AM14"/>
    <mergeCell ref="W15:Z15"/>
    <mergeCell ref="AC15:AD15"/>
    <mergeCell ref="AF15:AI15"/>
    <mergeCell ref="AL15:AM15"/>
    <mergeCell ref="W16:Z16"/>
    <mergeCell ref="AC16:AD16"/>
    <mergeCell ref="AF16:AI16"/>
    <mergeCell ref="AL16:AM16"/>
    <mergeCell ref="W17:Z17"/>
    <mergeCell ref="AC17:AD17"/>
    <mergeCell ref="AF17:AI17"/>
    <mergeCell ref="AL17:AM17"/>
    <mergeCell ref="W18:Z18"/>
    <mergeCell ref="AC18:AD18"/>
    <mergeCell ref="AF18:AI18"/>
    <mergeCell ref="AL18:AM18"/>
    <mergeCell ref="W19:Z19"/>
    <mergeCell ref="AC19:AD19"/>
    <mergeCell ref="AF19:AI19"/>
    <mergeCell ref="AL19:AM19"/>
    <mergeCell ref="W20:Z20"/>
    <mergeCell ref="AC20:AD20"/>
    <mergeCell ref="AF20:AI20"/>
    <mergeCell ref="AL20:AM20"/>
    <mergeCell ref="W21:Z21"/>
    <mergeCell ref="AC21:AD21"/>
    <mergeCell ref="AF21:AI21"/>
    <mergeCell ref="AL21:AM21"/>
    <mergeCell ref="W22:Z22"/>
    <mergeCell ref="AC22:AD22"/>
    <mergeCell ref="AF22:AI22"/>
    <mergeCell ref="AL22:AM22"/>
    <mergeCell ref="W23:Z23"/>
    <mergeCell ref="AC23:AD23"/>
    <mergeCell ref="AF23:AI23"/>
    <mergeCell ref="AL23:AM23"/>
    <mergeCell ref="Q35:R35"/>
    <mergeCell ref="S34:S35"/>
    <mergeCell ref="AF27:AI27"/>
    <mergeCell ref="AL27:AM27"/>
    <mergeCell ref="W28:Z28"/>
    <mergeCell ref="L32:O32"/>
    <mergeCell ref="R32:S32"/>
    <mergeCell ref="R28:S28"/>
    <mergeCell ref="R29:S29"/>
    <mergeCell ref="L30:O30"/>
    <mergeCell ref="Q36:R36"/>
    <mergeCell ref="C33:F33"/>
    <mergeCell ref="I33:J33"/>
    <mergeCell ref="L33:O33"/>
    <mergeCell ref="R33:S33"/>
    <mergeCell ref="L34:M34"/>
    <mergeCell ref="N34:O34"/>
    <mergeCell ref="P34:P35"/>
    <mergeCell ref="Q34:R34"/>
    <mergeCell ref="N35:O35"/>
    <mergeCell ref="L35:M35"/>
    <mergeCell ref="C26:F26"/>
    <mergeCell ref="I26:J26"/>
    <mergeCell ref="L26:O26"/>
    <mergeCell ref="R26:S26"/>
    <mergeCell ref="C27:F27"/>
    <mergeCell ref="I27:J27"/>
    <mergeCell ref="L27:O27"/>
    <mergeCell ref="R27:S27"/>
    <mergeCell ref="C30:F30"/>
    <mergeCell ref="L24:O24"/>
    <mergeCell ref="R24:S24"/>
    <mergeCell ref="C25:F25"/>
    <mergeCell ref="I25:J25"/>
    <mergeCell ref="L25:O25"/>
    <mergeCell ref="R25:S25"/>
    <mergeCell ref="C22:F22"/>
    <mergeCell ref="I22:J22"/>
    <mergeCell ref="L22:O22"/>
    <mergeCell ref="R22:S22"/>
    <mergeCell ref="C23:F23"/>
    <mergeCell ref="I23:J23"/>
    <mergeCell ref="L23:O23"/>
    <mergeCell ref="R23:S23"/>
    <mergeCell ref="C20:F20"/>
    <mergeCell ref="I20:J20"/>
    <mergeCell ref="L20:O20"/>
    <mergeCell ref="R20:S20"/>
    <mergeCell ref="C21:F21"/>
    <mergeCell ref="I21:J21"/>
    <mergeCell ref="L21:O21"/>
    <mergeCell ref="R21:S21"/>
    <mergeCell ref="C18:F18"/>
    <mergeCell ref="I18:J18"/>
    <mergeCell ref="L18:O18"/>
    <mergeCell ref="R18:S18"/>
    <mergeCell ref="C19:F19"/>
    <mergeCell ref="I19:J19"/>
    <mergeCell ref="L19:O19"/>
    <mergeCell ref="R19:S19"/>
    <mergeCell ref="C16:F16"/>
    <mergeCell ref="I16:J16"/>
    <mergeCell ref="L16:O16"/>
    <mergeCell ref="R16:S16"/>
    <mergeCell ref="C17:F17"/>
    <mergeCell ref="I17:J17"/>
    <mergeCell ref="L17:O17"/>
    <mergeCell ref="R17:S17"/>
    <mergeCell ref="C14:F14"/>
    <mergeCell ref="I14:J14"/>
    <mergeCell ref="L14:O14"/>
    <mergeCell ref="R14:S14"/>
    <mergeCell ref="C15:F15"/>
    <mergeCell ref="I15:J15"/>
    <mergeCell ref="L15:O15"/>
    <mergeCell ref="R15:S15"/>
    <mergeCell ref="C12:F12"/>
    <mergeCell ref="I12:J12"/>
    <mergeCell ref="L12:O12"/>
    <mergeCell ref="R12:S12"/>
    <mergeCell ref="C13:F13"/>
    <mergeCell ref="I13:J13"/>
    <mergeCell ref="L13:O13"/>
    <mergeCell ref="R13:S13"/>
    <mergeCell ref="I10:J10"/>
    <mergeCell ref="L10:O10"/>
    <mergeCell ref="R10:S10"/>
    <mergeCell ref="C11:F11"/>
    <mergeCell ref="I11:J11"/>
    <mergeCell ref="L11:O11"/>
    <mergeCell ref="R11:S11"/>
    <mergeCell ref="B5:D5"/>
    <mergeCell ref="E5:J5"/>
    <mergeCell ref="K5:M5"/>
    <mergeCell ref="N5:S5"/>
    <mergeCell ref="B6:D6"/>
    <mergeCell ref="C9:F9"/>
    <mergeCell ref="I9:J9"/>
    <mergeCell ref="L9:O9"/>
    <mergeCell ref="R9:S9"/>
    <mergeCell ref="R8:S8"/>
    <mergeCell ref="W26:Z26"/>
    <mergeCell ref="AF26:AI26"/>
    <mergeCell ref="AL26:AM26"/>
    <mergeCell ref="W24:Z24"/>
    <mergeCell ref="AC24:AD24"/>
    <mergeCell ref="AF24:AI24"/>
    <mergeCell ref="AL24:AM24"/>
    <mergeCell ref="B2:S2"/>
    <mergeCell ref="B3:D3"/>
    <mergeCell ref="E3:J3"/>
    <mergeCell ref="K3:M3"/>
    <mergeCell ref="N3:S3"/>
    <mergeCell ref="B4:D4"/>
    <mergeCell ref="E4:J4"/>
    <mergeCell ref="K4:M4"/>
    <mergeCell ref="O36:P36"/>
    <mergeCell ref="L36:N36"/>
    <mergeCell ref="AF36:AH36"/>
    <mergeCell ref="AI36:AJ36"/>
    <mergeCell ref="N4:S4"/>
    <mergeCell ref="E6:J6"/>
    <mergeCell ref="M6:S6"/>
    <mergeCell ref="AC28:AD28"/>
    <mergeCell ref="AF28:AI28"/>
    <mergeCell ref="C10:F10"/>
  </mergeCells>
  <printOptions/>
  <pageMargins left="0.7874015748031497" right="0.1968503937007874" top="0.3937007874015748" bottom="0.3937007874015748" header="0.1968503937007874" footer="0"/>
  <pageSetup horizontalDpi="600" verticalDpi="600" orientation="portrait" paperSize="9" r:id="rId1"/>
  <headerFooter alignWithMargins="0">
    <oddHeader>&amp;R&amp;UNo.　&amp;P</oddHeader>
    <oddFooter>&amp;C&amp;P/&amp;N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04" customWidth="1"/>
    <col min="2" max="2" width="4.421875" style="104" customWidth="1"/>
    <col min="3" max="3" width="12.421875" style="104" customWidth="1"/>
    <col min="4" max="4" width="16.57421875" style="104" customWidth="1"/>
    <col min="5" max="5" width="5.28125" style="104" customWidth="1"/>
    <col min="6" max="6" width="12.57421875" style="104" customWidth="1"/>
    <col min="7" max="7" width="25.57421875" style="104" customWidth="1"/>
    <col min="8" max="8" width="10.421875" style="104" customWidth="1"/>
    <col min="9" max="9" width="40.57421875" style="104" customWidth="1"/>
    <col min="10" max="10" width="19.421875" style="104" customWidth="1"/>
    <col min="11" max="11" width="4.421875" style="104" customWidth="1"/>
    <col min="12" max="16384" width="9.00390625" style="104" customWidth="1"/>
  </cols>
  <sheetData>
    <row r="1" spans="4:9" ht="17.25">
      <c r="D1" s="115" t="s">
        <v>146</v>
      </c>
      <c r="E1" s="116">
        <f>ASC('①入力シート'!$C$2)</f>
      </c>
      <c r="F1" s="117" t="s">
        <v>147</v>
      </c>
      <c r="G1" s="117" t="s">
        <v>178</v>
      </c>
      <c r="H1" s="114"/>
      <c r="I1" s="114"/>
    </row>
    <row r="2" spans="4:5" ht="6.75" customHeight="1">
      <c r="D2" s="105"/>
      <c r="E2" s="106"/>
    </row>
    <row r="3" spans="2:10" ht="18" customHeight="1">
      <c r="B3" s="84"/>
      <c r="H3" s="111" t="s">
        <v>174</v>
      </c>
      <c r="I3" s="223">
        <f>'①入力シート'!$D$8</f>
        <v>0</v>
      </c>
      <c r="J3" s="223"/>
    </row>
    <row r="4" spans="2:10" ht="18" customHeight="1">
      <c r="B4" s="84"/>
      <c r="C4" s="52"/>
      <c r="D4" s="112"/>
      <c r="E4" s="109"/>
      <c r="F4" s="110"/>
      <c r="G4" s="52"/>
      <c r="H4" s="113" t="s">
        <v>175</v>
      </c>
      <c r="I4" s="166">
        <f>'①入力シート'!$D$9</f>
        <v>0</v>
      </c>
      <c r="J4" s="166"/>
    </row>
    <row r="5" spans="4:5" ht="6.75" customHeight="1">
      <c r="D5" s="105"/>
      <c r="E5" s="106"/>
    </row>
    <row r="6" spans="2:10" ht="21.75" customHeight="1">
      <c r="B6" s="107" t="s">
        <v>172</v>
      </c>
      <c r="C6" s="107" t="s">
        <v>154</v>
      </c>
      <c r="D6" s="107" t="s">
        <v>138</v>
      </c>
      <c r="E6" s="107" t="s">
        <v>4</v>
      </c>
      <c r="F6" s="107" t="s">
        <v>5</v>
      </c>
      <c r="G6" s="107" t="s">
        <v>176</v>
      </c>
      <c r="H6" s="107" t="s">
        <v>173</v>
      </c>
      <c r="I6" s="107" t="s">
        <v>177</v>
      </c>
      <c r="J6" s="107" t="s">
        <v>8</v>
      </c>
    </row>
    <row r="7" spans="2:10" ht="21.75" customHeight="1">
      <c r="B7" s="59">
        <f>IF('①入力シート'!$B53="","",1)</f>
      </c>
      <c r="C7" s="56">
        <f>ASC('①入力シート'!$L53)</f>
      </c>
      <c r="D7" s="108" t="str">
        <f>'①入力シート'!$B53&amp;" "&amp;'①入力シート'!$C53</f>
        <v> </v>
      </c>
      <c r="E7" s="56">
        <f>'①入力シート'!F53</f>
        <v>0</v>
      </c>
      <c r="F7" s="118">
        <f>IF('①入力シート'!$G53="","",'①入力シート'!$G53)</f>
      </c>
      <c r="G7" s="125">
        <f>'①入力シート'!$D$8</f>
        <v>0</v>
      </c>
      <c r="H7" s="123">
        <f>IF('①入力シート'!$B53="","",'①入力シート'!$I53)</f>
      </c>
      <c r="I7" s="125">
        <f>ASC('①入力シート'!$J53)</f>
      </c>
      <c r="J7" s="56">
        <f>ASC('①入力シート'!$K53)</f>
      </c>
    </row>
    <row r="8" spans="2:10" ht="21.75" customHeight="1">
      <c r="B8" s="59">
        <f>IF('①入力シート'!$B54="","",B7+1)</f>
      </c>
      <c r="C8" s="56">
        <f>ASC('①入力シート'!$L54)</f>
      </c>
      <c r="D8" s="108" t="str">
        <f>'①入力シート'!$B54&amp;" "&amp;'①入力シート'!$C54</f>
        <v> </v>
      </c>
      <c r="E8" s="56">
        <f>'①入力シート'!F54</f>
        <v>0</v>
      </c>
      <c r="F8" s="118">
        <f>IF('①入力シート'!$G54="","",'①入力シート'!$G54)</f>
      </c>
      <c r="G8" s="125">
        <f>IF('①入力シート'!$B54="","",'①入力シート'!$D$8)</f>
      </c>
      <c r="H8" s="123">
        <f>IF('①入力シート'!$B54="","",'①入力シート'!$I54)</f>
      </c>
      <c r="I8" s="125">
        <f>ASC('①入力シート'!$J54)</f>
      </c>
      <c r="J8" s="56">
        <f>ASC('①入力シート'!$K54)</f>
      </c>
    </row>
    <row r="9" spans="2:10" ht="21.75" customHeight="1">
      <c r="B9" s="59">
        <f>IF('①入力シート'!$B55="","",B8+1)</f>
      </c>
      <c r="C9" s="56">
        <f>ASC('①入力シート'!$L55)</f>
      </c>
      <c r="D9" s="108" t="str">
        <f>'①入力シート'!$B55&amp;" "&amp;'①入力シート'!$C55</f>
        <v> </v>
      </c>
      <c r="E9" s="56">
        <f>'①入力シート'!F55</f>
        <v>0</v>
      </c>
      <c r="F9" s="118">
        <f>IF('①入力シート'!$G55="","",'①入力シート'!$G55)</f>
      </c>
      <c r="G9" s="125">
        <f>IF('①入力シート'!$B55="","",'①入力シート'!$D$8)</f>
      </c>
      <c r="H9" s="123">
        <f>IF('①入力シート'!$B55="","",'①入力シート'!$I55)</f>
      </c>
      <c r="I9" s="125">
        <f>ASC('①入力シート'!$J55)</f>
      </c>
      <c r="J9" s="56">
        <f>ASC('①入力シート'!$K55)</f>
      </c>
    </row>
    <row r="10" spans="2:10" ht="21.75" customHeight="1">
      <c r="B10" s="59">
        <f>IF('①入力シート'!$B56="","",B9+1)</f>
      </c>
      <c r="C10" s="56">
        <f>ASC('①入力シート'!$L56)</f>
      </c>
      <c r="D10" s="108" t="str">
        <f>'①入力シート'!$B56&amp;" "&amp;'①入力シート'!$C56</f>
        <v> </v>
      </c>
      <c r="E10" s="56">
        <f>'①入力シート'!F56</f>
        <v>0</v>
      </c>
      <c r="F10" s="118">
        <f>IF('①入力シート'!$G56="","",'①入力シート'!$G56)</f>
      </c>
      <c r="G10" s="125">
        <f>IF('①入力シート'!$B56="","",'①入力シート'!$D$8)</f>
      </c>
      <c r="H10" s="123">
        <f>IF('①入力シート'!$B56="","",'①入力シート'!$I56)</f>
      </c>
      <c r="I10" s="125">
        <f>ASC('①入力シート'!$J56)</f>
      </c>
      <c r="J10" s="56">
        <f>ASC('①入力シート'!$K56)</f>
      </c>
    </row>
    <row r="11" spans="2:10" ht="21.75" customHeight="1">
      <c r="B11" s="59">
        <f>IF('①入力シート'!$B57="","",B10+1)</f>
      </c>
      <c r="C11" s="56">
        <f>ASC('①入力シート'!$L57)</f>
      </c>
      <c r="D11" s="108" t="str">
        <f>'①入力シート'!$B57&amp;" "&amp;'①入力シート'!$C57</f>
        <v> </v>
      </c>
      <c r="E11" s="56">
        <f>'①入力シート'!F57</f>
        <v>0</v>
      </c>
      <c r="F11" s="118">
        <f>IF('①入力シート'!$G57="","",'①入力シート'!$G57)</f>
      </c>
      <c r="G11" s="125">
        <f>IF('①入力シート'!$B57="","",'①入力シート'!$D$8)</f>
      </c>
      <c r="H11" s="123">
        <f>IF('①入力シート'!$B57="","",'①入力シート'!$I57)</f>
      </c>
      <c r="I11" s="125">
        <f>ASC('①入力シート'!$J57)</f>
      </c>
      <c r="J11" s="56">
        <f>ASC('①入力シート'!$K57)</f>
      </c>
    </row>
    <row r="12" spans="2:10" ht="21.75" customHeight="1">
      <c r="B12" s="59">
        <f>IF('①入力シート'!$B58="","",B11+1)</f>
      </c>
      <c r="C12" s="56">
        <f>ASC('①入力シート'!$L58)</f>
      </c>
      <c r="D12" s="108" t="str">
        <f>'①入力シート'!$B58&amp;" "&amp;'①入力シート'!$C58</f>
        <v> </v>
      </c>
      <c r="E12" s="56">
        <f>'①入力シート'!F58</f>
        <v>0</v>
      </c>
      <c r="F12" s="118">
        <f>IF('①入力シート'!$G58="","",'①入力シート'!$G58)</f>
      </c>
      <c r="G12" s="125">
        <f>IF('①入力シート'!$B58="","",'①入力シート'!$D$8)</f>
      </c>
      <c r="H12" s="123">
        <f>IF('①入力シート'!$B58="","",'①入力シート'!$I58)</f>
      </c>
      <c r="I12" s="125">
        <f>ASC('①入力シート'!$J58)</f>
      </c>
      <c r="J12" s="56">
        <f>ASC('①入力シート'!$K58)</f>
      </c>
    </row>
    <row r="13" spans="2:10" ht="21.75" customHeight="1">
      <c r="B13" s="59">
        <f>IF('①入力シート'!$B59="","",B12+1)</f>
      </c>
      <c r="C13" s="56">
        <f>ASC('①入力シート'!$L59)</f>
      </c>
      <c r="D13" s="108" t="str">
        <f>'①入力シート'!$B59&amp;" "&amp;'①入力シート'!$C59</f>
        <v> </v>
      </c>
      <c r="E13" s="56">
        <f>'①入力シート'!F59</f>
        <v>0</v>
      </c>
      <c r="F13" s="118">
        <f>IF('①入力シート'!$G59="","",'①入力シート'!$G59)</f>
      </c>
      <c r="G13" s="125">
        <f>IF('①入力シート'!$B59="","",'①入力シート'!$D$8)</f>
      </c>
      <c r="H13" s="123">
        <f>IF('①入力シート'!$B59="","",'①入力シート'!$I59)</f>
      </c>
      <c r="I13" s="125">
        <f>ASC('①入力シート'!$J59)</f>
      </c>
      <c r="J13" s="56">
        <f>ASC('①入力シート'!$K59)</f>
      </c>
    </row>
    <row r="14" spans="2:10" ht="21.75" customHeight="1">
      <c r="B14" s="59">
        <f>IF('①入力シート'!$B60="","",B13+1)</f>
      </c>
      <c r="C14" s="56">
        <f>ASC('①入力シート'!$L60)</f>
      </c>
      <c r="D14" s="108" t="str">
        <f>'①入力シート'!$B60&amp;" "&amp;'①入力シート'!$C60</f>
        <v> </v>
      </c>
      <c r="E14" s="56">
        <f>'①入力シート'!F60</f>
        <v>0</v>
      </c>
      <c r="F14" s="118">
        <f>IF('①入力シート'!$G60="","",'①入力シート'!$G60)</f>
      </c>
      <c r="G14" s="125">
        <f>IF('①入力シート'!$B60="","",'①入力シート'!$D$8)</f>
      </c>
      <c r="H14" s="123">
        <f>IF('①入力シート'!$B60="","",'①入力シート'!$I60)</f>
      </c>
      <c r="I14" s="125">
        <f>ASC('①入力シート'!$J60)</f>
      </c>
      <c r="J14" s="56">
        <f>ASC('①入力シート'!$K60)</f>
      </c>
    </row>
    <row r="15" spans="2:10" ht="21.75" customHeight="1">
      <c r="B15" s="59">
        <f>IF('①入力シート'!$B61="","",B14+1)</f>
      </c>
      <c r="C15" s="56">
        <f>ASC('①入力シート'!$L61)</f>
      </c>
      <c r="D15" s="108" t="str">
        <f>'①入力シート'!$B61&amp;" "&amp;'①入力シート'!$C61</f>
        <v> </v>
      </c>
      <c r="E15" s="56">
        <f>'①入力シート'!F61</f>
        <v>0</v>
      </c>
      <c r="F15" s="118">
        <f>IF('①入力シート'!$G61="","",'①入力シート'!$G61)</f>
      </c>
      <c r="G15" s="125">
        <f>IF('①入力シート'!$B61="","",'①入力シート'!$D$8)</f>
      </c>
      <c r="H15" s="123">
        <f>IF('①入力シート'!$B61="","",'①入力シート'!$I61)</f>
      </c>
      <c r="I15" s="125">
        <f>ASC('①入力シート'!$J61)</f>
      </c>
      <c r="J15" s="56">
        <f>ASC('①入力シート'!$K61)</f>
      </c>
    </row>
    <row r="16" spans="2:10" ht="21.75" customHeight="1">
      <c r="B16" s="59">
        <f>IF('①入力シート'!$B62="","",B15+1)</f>
      </c>
      <c r="C16" s="56">
        <f>ASC('①入力シート'!$L62)</f>
      </c>
      <c r="D16" s="108" t="str">
        <f>'①入力シート'!$B62&amp;" "&amp;'①入力シート'!$C62</f>
        <v> </v>
      </c>
      <c r="E16" s="56">
        <f>'①入力シート'!F62</f>
        <v>0</v>
      </c>
      <c r="F16" s="118">
        <f>IF('①入力シート'!$G62="","",'①入力シート'!$G62)</f>
      </c>
      <c r="G16" s="125">
        <f>IF('①入力シート'!$B62="","",'①入力シート'!$D$8)</f>
      </c>
      <c r="H16" s="123">
        <f>IF('①入力シート'!$B62="","",'①入力シート'!$I62)</f>
      </c>
      <c r="I16" s="125">
        <f>ASC('①入力シート'!$J62)</f>
      </c>
      <c r="J16" s="56">
        <f>ASC('①入力シート'!$K62)</f>
      </c>
    </row>
    <row r="17" spans="2:10" ht="21.75" customHeight="1">
      <c r="B17" s="59">
        <f>IF('①入力シート'!$B63="","",B16+1)</f>
      </c>
      <c r="C17" s="56">
        <f>ASC('①入力シート'!$L63)</f>
      </c>
      <c r="D17" s="108" t="str">
        <f>'①入力シート'!$B63&amp;" "&amp;'①入力シート'!$C63</f>
        <v> </v>
      </c>
      <c r="E17" s="56">
        <f>'①入力シート'!F63</f>
        <v>0</v>
      </c>
      <c r="F17" s="118">
        <f>IF('①入力シート'!$G63="","",'①入力シート'!$G63)</f>
      </c>
      <c r="G17" s="125">
        <f>IF('①入力シート'!$B63="","",'①入力シート'!$D$8)</f>
      </c>
      <c r="H17" s="123">
        <f>IF('①入力シート'!$B63="","",'①入力シート'!$I63)</f>
      </c>
      <c r="I17" s="125">
        <f>ASC('①入力シート'!$J63)</f>
      </c>
      <c r="J17" s="56">
        <f>ASC('①入力シート'!$K63)</f>
      </c>
    </row>
    <row r="18" spans="2:10" ht="21.75" customHeight="1">
      <c r="B18" s="59">
        <f>IF('①入力シート'!$B64="","",B17+1)</f>
      </c>
      <c r="C18" s="56">
        <f>ASC('①入力シート'!$L64)</f>
      </c>
      <c r="D18" s="108" t="str">
        <f>'①入力シート'!$B64&amp;" "&amp;'①入力シート'!$C64</f>
        <v> </v>
      </c>
      <c r="E18" s="56">
        <f>'①入力シート'!F64</f>
        <v>0</v>
      </c>
      <c r="F18" s="118">
        <f>IF('①入力シート'!$G64="","",'①入力シート'!$G64)</f>
      </c>
      <c r="G18" s="125">
        <f>IF('①入力シート'!$B64="","",'①入力シート'!$D$8)</f>
      </c>
      <c r="H18" s="123">
        <f>IF('①入力シート'!$B64="","",'①入力シート'!$I64)</f>
      </c>
      <c r="I18" s="125">
        <f>ASC('①入力シート'!$J64)</f>
      </c>
      <c r="J18" s="56">
        <f>ASC('①入力シート'!$K64)</f>
      </c>
    </row>
    <row r="19" spans="2:10" ht="21.75" customHeight="1">
      <c r="B19" s="59">
        <f>IF('①入力シート'!$B65="","",B18+1)</f>
      </c>
      <c r="C19" s="56">
        <f>ASC('①入力シート'!$L65)</f>
      </c>
      <c r="D19" s="108" t="str">
        <f>'①入力シート'!$B65&amp;" "&amp;'①入力シート'!$C65</f>
        <v> </v>
      </c>
      <c r="E19" s="56">
        <f>'①入力シート'!F65</f>
        <v>0</v>
      </c>
      <c r="F19" s="118">
        <f>IF('①入力シート'!$G65="","",'①入力シート'!$G65)</f>
      </c>
      <c r="G19" s="125">
        <f>IF('①入力シート'!$B65="","",'①入力シート'!$D$8)</f>
      </c>
      <c r="H19" s="123">
        <f>IF('①入力シート'!$B65="","",'①入力シート'!$I65)</f>
      </c>
      <c r="I19" s="125">
        <f>ASC('①入力シート'!$J65)</f>
      </c>
      <c r="J19" s="56">
        <f>ASC('①入力シート'!$K65)</f>
      </c>
    </row>
    <row r="20" spans="2:10" ht="21.75" customHeight="1">
      <c r="B20" s="59">
        <f>IF('①入力シート'!$B66="","",B19+1)</f>
      </c>
      <c r="C20" s="56">
        <f>ASC('①入力シート'!$L66)</f>
      </c>
      <c r="D20" s="108" t="str">
        <f>'①入力シート'!$B66&amp;" "&amp;'①入力シート'!$C66</f>
        <v> </v>
      </c>
      <c r="E20" s="56">
        <f>'①入力シート'!F66</f>
        <v>0</v>
      </c>
      <c r="F20" s="118">
        <f>IF('①入力シート'!$G66="","",'①入力シート'!$G66)</f>
      </c>
      <c r="G20" s="125">
        <f>IF('①入力シート'!$B66="","",'①入力シート'!$D$8)</f>
      </c>
      <c r="H20" s="123">
        <f>IF('①入力シート'!$B66="","",'①入力シート'!$I66)</f>
      </c>
      <c r="I20" s="125">
        <f>ASC('①入力シート'!$J66)</f>
      </c>
      <c r="J20" s="56">
        <f>ASC('①入力シート'!$K66)</f>
      </c>
    </row>
    <row r="21" spans="2:10" ht="21.75" customHeight="1">
      <c r="B21" s="59">
        <f>IF('①入力シート'!$B67="","",B20+1)</f>
      </c>
      <c r="C21" s="56">
        <f>ASC('①入力シート'!$L67)</f>
      </c>
      <c r="D21" s="108" t="str">
        <f>'①入力シート'!$B67&amp;" "&amp;'①入力シート'!$C67</f>
        <v> </v>
      </c>
      <c r="E21" s="56">
        <f>'①入力シート'!F67</f>
        <v>0</v>
      </c>
      <c r="F21" s="118">
        <f>IF('①入力シート'!$G67="","",'①入力シート'!$G67)</f>
      </c>
      <c r="G21" s="125">
        <f>IF('①入力シート'!$B67="","",'①入力シート'!$D$8)</f>
      </c>
      <c r="H21" s="123">
        <f>IF('①入力シート'!$B67="","",'①入力シート'!$I67)</f>
      </c>
      <c r="I21" s="125">
        <f>ASC('①入力シート'!$J67)</f>
      </c>
      <c r="J21" s="56">
        <f>ASC('①入力シート'!$K67)</f>
      </c>
    </row>
    <row r="22" spans="2:10" ht="21.75" customHeight="1">
      <c r="B22" s="59">
        <f>IF('①入力シート'!$B68="","",B21+1)</f>
      </c>
      <c r="C22" s="56">
        <f>ASC('①入力シート'!$L68)</f>
      </c>
      <c r="D22" s="108" t="str">
        <f>'①入力シート'!$B68&amp;" "&amp;'①入力シート'!$C68</f>
        <v> </v>
      </c>
      <c r="E22" s="56">
        <f>'①入力シート'!F68</f>
        <v>0</v>
      </c>
      <c r="F22" s="118">
        <f>IF('①入力シート'!$G68="","",'①入力シート'!$G68)</f>
      </c>
      <c r="G22" s="125">
        <f>IF('①入力シート'!$B68="","",'①入力シート'!$D$8)</f>
      </c>
      <c r="H22" s="123">
        <f>IF('①入力シート'!$B68="","",'①入力シート'!$I68)</f>
      </c>
      <c r="I22" s="125">
        <f>ASC('①入力シート'!$J68)</f>
      </c>
      <c r="J22" s="56">
        <f>ASC('①入力シート'!$K68)</f>
      </c>
    </row>
    <row r="23" spans="2:10" ht="21.75" customHeight="1">
      <c r="B23" s="59">
        <f>IF('①入力シート'!$B69="","",B22+1)</f>
      </c>
      <c r="C23" s="56">
        <f>ASC('①入力シート'!$L69)</f>
      </c>
      <c r="D23" s="108" t="str">
        <f>'①入力シート'!$B69&amp;" "&amp;'①入力シート'!$C69</f>
        <v> </v>
      </c>
      <c r="E23" s="56">
        <f>'①入力シート'!F69</f>
        <v>0</v>
      </c>
      <c r="F23" s="118">
        <f>IF('①入力シート'!$G69="","",'①入力シート'!$G69)</f>
      </c>
      <c r="G23" s="125">
        <f>IF('①入力シート'!$B69="","",'①入力シート'!$D$8)</f>
      </c>
      <c r="H23" s="123">
        <f>IF('①入力シート'!$B69="","",'①入力シート'!$I69)</f>
      </c>
      <c r="I23" s="125">
        <f>ASC('①入力シート'!$J69)</f>
      </c>
      <c r="J23" s="56">
        <f>ASC('①入力シート'!$K69)</f>
      </c>
    </row>
    <row r="24" spans="2:10" ht="21.75" customHeight="1">
      <c r="B24" s="59">
        <f>IF('①入力シート'!$B70="","",B23+1)</f>
      </c>
      <c r="C24" s="56">
        <f>ASC('①入力シート'!$L70)</f>
      </c>
      <c r="D24" s="108" t="str">
        <f>'①入力シート'!$B70&amp;" "&amp;'①入力シート'!$C70</f>
        <v> </v>
      </c>
      <c r="E24" s="56">
        <f>'①入力シート'!F70</f>
        <v>0</v>
      </c>
      <c r="F24" s="118">
        <f>IF('①入力シート'!$G70="","",'①入力シート'!$G70)</f>
      </c>
      <c r="G24" s="125">
        <f>IF('①入力シート'!$B70="","",'①入力シート'!$D$8)</f>
      </c>
      <c r="H24" s="123">
        <f>IF('①入力シート'!$B70="","",'①入力シート'!$I70)</f>
      </c>
      <c r="I24" s="125">
        <f>ASC('①入力シート'!$J70)</f>
      </c>
      <c r="J24" s="56">
        <f>ASC('①入力シート'!$K70)</f>
      </c>
    </row>
    <row r="25" spans="2:10" ht="21.75" customHeight="1">
      <c r="B25" s="59">
        <f>IF('①入力シート'!$B71="","",B24+1)</f>
      </c>
      <c r="C25" s="56">
        <f>ASC('①入力シート'!$L71)</f>
      </c>
      <c r="D25" s="108" t="str">
        <f>'①入力シート'!$B71&amp;" "&amp;'①入力シート'!$C71</f>
        <v> </v>
      </c>
      <c r="E25" s="56">
        <f>'①入力シート'!F71</f>
        <v>0</v>
      </c>
      <c r="F25" s="118">
        <f>IF('①入力シート'!$G71="","",'①入力シート'!$G71)</f>
      </c>
      <c r="G25" s="125">
        <f>IF('①入力シート'!$B71="","",'①入力シート'!$D$8)</f>
      </c>
      <c r="H25" s="123">
        <f>IF('①入力シート'!$B71="","",'①入力シート'!$I71)</f>
      </c>
      <c r="I25" s="125">
        <f>ASC('①入力シート'!$J71)</f>
      </c>
      <c r="J25" s="56">
        <f>ASC('①入力シート'!$K71)</f>
      </c>
    </row>
    <row r="26" spans="2:10" ht="21.75" customHeight="1">
      <c r="B26" s="59">
        <f>IF('①入力シート'!$B72="","",B25+1)</f>
      </c>
      <c r="C26" s="56">
        <f>ASC('①入力シート'!$L72)</f>
      </c>
      <c r="D26" s="108" t="str">
        <f>'①入力シート'!$B72&amp;" "&amp;'①入力シート'!$C72</f>
        <v> </v>
      </c>
      <c r="E26" s="56">
        <f>'①入力シート'!F72</f>
        <v>0</v>
      </c>
      <c r="F26" s="118">
        <f>IF('①入力シート'!$G72="","",'①入力シート'!$G72)</f>
      </c>
      <c r="G26" s="125">
        <f>IF('①入力シート'!$B72="","",'①入力シート'!$D$8)</f>
      </c>
      <c r="H26" s="123">
        <f>IF('①入力シート'!$B72="","",'①入力シート'!$I72)</f>
      </c>
      <c r="I26" s="125">
        <f>ASC('①入力シート'!$J72)</f>
      </c>
      <c r="J26" s="56">
        <f>ASC('①入力シート'!$K72)</f>
      </c>
    </row>
    <row r="27" spans="2:10" ht="21.75" customHeight="1">
      <c r="B27" s="59">
        <f>IF('①入力シート'!$B73="","",B26+1)</f>
      </c>
      <c r="C27" s="56">
        <f>ASC('①入力シート'!$L73)</f>
      </c>
      <c r="D27" s="108" t="str">
        <f>'①入力シート'!$B73&amp;" "&amp;'①入力シート'!$C73</f>
        <v> </v>
      </c>
      <c r="E27" s="56">
        <f>'①入力シート'!F73</f>
        <v>0</v>
      </c>
      <c r="F27" s="118">
        <f>IF('①入力シート'!$G73="","",'①入力シート'!$G73)</f>
      </c>
      <c r="G27" s="125">
        <f>IF('①入力シート'!$B73="","",'①入力シート'!$D$8)</f>
      </c>
      <c r="H27" s="123">
        <f>IF('①入力シート'!$B73="","",'①入力シート'!$I73)</f>
      </c>
      <c r="I27" s="125">
        <f>ASC('①入力シート'!$J73)</f>
      </c>
      <c r="J27" s="56">
        <f>ASC('①入力シート'!$K73)</f>
      </c>
    </row>
    <row r="28" spans="2:10" ht="21.75" customHeight="1">
      <c r="B28" s="59">
        <f>IF('①入力シート'!$B74="","",B27+1)</f>
      </c>
      <c r="C28" s="56">
        <f>ASC('①入力シート'!$L74)</f>
      </c>
      <c r="D28" s="108" t="str">
        <f>'①入力シート'!$B74&amp;" "&amp;'①入力シート'!$C74</f>
        <v> </v>
      </c>
      <c r="E28" s="56">
        <f>'①入力シート'!F74</f>
        <v>0</v>
      </c>
      <c r="F28" s="118">
        <f>IF('①入力シート'!$G74="","",'①入力シート'!$G74)</f>
      </c>
      <c r="G28" s="125">
        <f>IF('①入力シート'!$B74="","",'①入力シート'!$D$8)</f>
      </c>
      <c r="H28" s="123">
        <f>IF('①入力シート'!$B74="","",'①入力シート'!$I74)</f>
      </c>
      <c r="I28" s="125">
        <f>ASC('①入力シート'!$J74)</f>
      </c>
      <c r="J28" s="56">
        <f>ASC('①入力シート'!$K74)</f>
      </c>
    </row>
    <row r="29" spans="2:10" ht="21.75" customHeight="1">
      <c r="B29" s="59">
        <f>IF('①入力シート'!$B75="","",B28+1)</f>
      </c>
      <c r="C29" s="56">
        <f>ASC('①入力シート'!$L75)</f>
      </c>
      <c r="D29" s="108" t="str">
        <f>'①入力シート'!$B75&amp;" "&amp;'①入力シート'!$C75</f>
        <v> </v>
      </c>
      <c r="E29" s="56">
        <f>'①入力シート'!F75</f>
        <v>0</v>
      </c>
      <c r="F29" s="118">
        <f>IF('①入力シート'!$G75="","",'①入力シート'!$G75)</f>
      </c>
      <c r="G29" s="125">
        <f>IF('①入力シート'!$B75="","",'①入力シート'!$D$8)</f>
      </c>
      <c r="H29" s="123">
        <f>IF('①入力シート'!$B75="","",'①入力シート'!$I75)</f>
      </c>
      <c r="I29" s="125">
        <f>ASC('①入力シート'!$J75)</f>
      </c>
      <c r="J29" s="56">
        <f>ASC('①入力シート'!$K75)</f>
      </c>
    </row>
    <row r="30" spans="2:10" ht="21.75" customHeight="1">
      <c r="B30" s="59">
        <f>IF('①入力シート'!$B76="","",B29+1)</f>
      </c>
      <c r="C30" s="56">
        <f>ASC('①入力シート'!$L76)</f>
      </c>
      <c r="D30" s="108" t="str">
        <f>'①入力シート'!$B76&amp;" "&amp;'①入力シート'!$C76</f>
        <v> </v>
      </c>
      <c r="E30" s="56">
        <f>'①入力シート'!F76</f>
        <v>0</v>
      </c>
      <c r="F30" s="118">
        <f>IF('①入力シート'!$G76="","",'①入力シート'!$G76)</f>
      </c>
      <c r="G30" s="125">
        <f>IF('①入力シート'!$B76="","",'①入力シート'!$D$8)</f>
      </c>
      <c r="H30" s="123">
        <f>IF('①入力シート'!$B76="","",'①入力シート'!$I76)</f>
      </c>
      <c r="I30" s="125">
        <f>ASC('①入力シート'!$J76)</f>
      </c>
      <c r="J30" s="56">
        <f>ASC('①入力シート'!$K76)</f>
      </c>
    </row>
    <row r="31" spans="2:10" ht="21.75" customHeight="1">
      <c r="B31" s="59">
        <f>IF('①入力シート'!$B77="","",B30+1)</f>
      </c>
      <c r="C31" s="56">
        <f>ASC('①入力シート'!$L77)</f>
      </c>
      <c r="D31" s="108" t="str">
        <f>'①入力シート'!$B77&amp;" "&amp;'①入力シート'!$C77</f>
        <v> </v>
      </c>
      <c r="E31" s="56">
        <f>'①入力シート'!F77</f>
        <v>0</v>
      </c>
      <c r="F31" s="118">
        <f>IF('①入力シート'!$G77="","",'①入力シート'!$G77)</f>
      </c>
      <c r="G31" s="125">
        <f>IF('①入力シート'!$B77="","",'①入力シート'!$D$8)</f>
      </c>
      <c r="H31" s="123">
        <f>IF('①入力シート'!$B77="","",'①入力シート'!$I77)</f>
      </c>
      <c r="I31" s="125">
        <f>ASC('①入力シート'!$J77)</f>
      </c>
      <c r="J31" s="56">
        <f>ASC('①入力シート'!$K77)</f>
      </c>
    </row>
    <row r="32" spans="2:10" ht="21.75" customHeight="1">
      <c r="B32" s="59">
        <f>IF('①入力シート'!$B78="","",B31+1)</f>
      </c>
      <c r="C32" s="56">
        <f>ASC('①入力シート'!$L78)</f>
      </c>
      <c r="D32" s="108" t="str">
        <f>'①入力シート'!$B78&amp;" "&amp;'①入力シート'!$C78</f>
        <v> </v>
      </c>
      <c r="E32" s="56">
        <f>'①入力シート'!F78</f>
        <v>0</v>
      </c>
      <c r="F32" s="118">
        <f>IF('①入力シート'!$G78="","",'①入力シート'!$G78)</f>
      </c>
      <c r="G32" s="125">
        <f>IF('①入力シート'!$B78="","",'①入力シート'!$D$8)</f>
      </c>
      <c r="H32" s="123">
        <f>IF('①入力シート'!$B78="","",'①入力シート'!$I78)</f>
      </c>
      <c r="I32" s="125">
        <f>ASC('①入力シート'!$J78)</f>
      </c>
      <c r="J32" s="56">
        <f>ASC('①入力シート'!$K78)</f>
      </c>
    </row>
    <row r="33" spans="2:10" ht="21.75" customHeight="1">
      <c r="B33" s="59">
        <f>IF('①入力シート'!$B79="","",B32+1)</f>
      </c>
      <c r="C33" s="56">
        <f>ASC('①入力シート'!$L79)</f>
      </c>
      <c r="D33" s="108" t="str">
        <f>'①入力シート'!$B79&amp;" "&amp;'①入力シート'!$C79</f>
        <v> </v>
      </c>
      <c r="E33" s="56">
        <f>'①入力シート'!F79</f>
        <v>0</v>
      </c>
      <c r="F33" s="118">
        <f>IF('①入力シート'!$G79="","",'①入力シート'!$G79)</f>
      </c>
      <c r="G33" s="125">
        <f>IF('①入力シート'!$B79="","",'①入力シート'!$D$8)</f>
      </c>
      <c r="H33" s="123">
        <f>IF('①入力シート'!$B79="","",'①入力シート'!$I79)</f>
      </c>
      <c r="I33" s="125">
        <f>ASC('①入力シート'!$J79)</f>
      </c>
      <c r="J33" s="56">
        <f>ASC('①入力シート'!$K79)</f>
      </c>
    </row>
    <row r="34" spans="2:10" ht="21.75" customHeight="1">
      <c r="B34" s="59">
        <f>IF('①入力シート'!$B80="","",B33+1)</f>
      </c>
      <c r="C34" s="56">
        <f>ASC('①入力シート'!$L80)</f>
      </c>
      <c r="D34" s="108" t="str">
        <f>'①入力シート'!$B80&amp;" "&amp;'①入力シート'!$C80</f>
        <v> </v>
      </c>
      <c r="E34" s="56">
        <f>'①入力シート'!F80</f>
        <v>0</v>
      </c>
      <c r="F34" s="118">
        <f>IF('①入力シート'!$G80="","",'①入力シート'!$G80)</f>
      </c>
      <c r="G34" s="125">
        <f>IF('①入力シート'!$B80="","",'①入力シート'!$D$8)</f>
      </c>
      <c r="H34" s="123">
        <f>IF('①入力シート'!$B80="","",'①入力シート'!$I80)</f>
      </c>
      <c r="I34" s="125">
        <f>ASC('①入力シート'!$J80)</f>
      </c>
      <c r="J34" s="56">
        <f>ASC('①入力シート'!$K80)</f>
      </c>
    </row>
    <row r="35" spans="2:10" ht="21.75" customHeight="1">
      <c r="B35" s="59">
        <f>IF('①入力シート'!$B81="","",B34+1)</f>
      </c>
      <c r="C35" s="56">
        <f>ASC('①入力シート'!$L81)</f>
      </c>
      <c r="D35" s="108" t="str">
        <f>'①入力シート'!$B81&amp;" "&amp;'①入力シート'!$C81</f>
        <v> </v>
      </c>
      <c r="E35" s="56">
        <f>'①入力シート'!F81</f>
        <v>0</v>
      </c>
      <c r="F35" s="118">
        <f>IF('①入力シート'!$G81="","",'①入力シート'!$G81)</f>
      </c>
      <c r="G35" s="125">
        <f>IF('①入力シート'!$B81="","",'①入力シート'!$D$8)</f>
      </c>
      <c r="H35" s="123">
        <f>IF('①入力シート'!$B81="","",'①入力シート'!$I81)</f>
      </c>
      <c r="I35" s="125">
        <f>ASC('①入力シート'!$J81)</f>
      </c>
      <c r="J35" s="56">
        <f>ASC('①入力シート'!$K81)</f>
      </c>
    </row>
    <row r="36" spans="2:10" ht="21.75" customHeight="1">
      <c r="B36" s="59">
        <f>IF('①入力シート'!$B82="","",B35+1)</f>
      </c>
      <c r="C36" s="56">
        <f>ASC('①入力シート'!$L82)</f>
      </c>
      <c r="D36" s="108" t="str">
        <f>'①入力シート'!$B82&amp;" "&amp;'①入力シート'!$C82</f>
        <v> </v>
      </c>
      <c r="E36" s="56">
        <f>'①入力シート'!F82</f>
        <v>0</v>
      </c>
      <c r="F36" s="118">
        <f>IF('①入力シート'!$G82="","",'①入力シート'!$G82)</f>
      </c>
      <c r="G36" s="125">
        <f>IF('①入力シート'!$B82="","",'①入力シート'!$D$8)</f>
      </c>
      <c r="H36" s="123">
        <f>IF('①入力シート'!$B82="","",'①入力シート'!$I82)</f>
      </c>
      <c r="I36" s="125">
        <f>ASC('①入力シート'!$J82)</f>
      </c>
      <c r="J36" s="56">
        <f>ASC('①入力シート'!$K82)</f>
      </c>
    </row>
    <row r="37" spans="2:10" ht="21.75" customHeight="1">
      <c r="B37" s="59">
        <f>IF('①入力シート'!$B83="","",B36+1)</f>
      </c>
      <c r="C37" s="56">
        <f>ASC('①入力シート'!$L83)</f>
      </c>
      <c r="D37" s="108" t="str">
        <f>'①入力シート'!$B83&amp;" "&amp;'①入力シート'!$C83</f>
        <v> </v>
      </c>
      <c r="E37" s="56">
        <f>'①入力シート'!F83</f>
        <v>0</v>
      </c>
      <c r="F37" s="118">
        <f>IF('①入力シート'!$G83="","",'①入力シート'!$G83)</f>
      </c>
      <c r="G37" s="125">
        <f>IF('①入力シート'!$B83="","",'①入力シート'!$D$8)</f>
      </c>
      <c r="H37" s="123">
        <f>IF('①入力シート'!$B83="","",'①入力シート'!$I83)</f>
      </c>
      <c r="I37" s="125">
        <f>ASC('①入力シート'!$J83)</f>
      </c>
      <c r="J37" s="56">
        <f>ASC('①入力シート'!$K83)</f>
      </c>
    </row>
    <row r="38" spans="2:10" ht="21.75" customHeight="1">
      <c r="B38" s="59">
        <f>IF('①入力シート'!$B84="","",B37+1)</f>
      </c>
      <c r="C38" s="56">
        <f>ASC('①入力シート'!$L84)</f>
      </c>
      <c r="D38" s="108" t="str">
        <f>'①入力シート'!$B84&amp;" "&amp;'①入力シート'!$C84</f>
        <v> </v>
      </c>
      <c r="E38" s="56">
        <f>'①入力シート'!F84</f>
        <v>0</v>
      </c>
      <c r="F38" s="118">
        <f>IF('①入力シート'!$G84="","",'①入力シート'!$G84)</f>
      </c>
      <c r="G38" s="125">
        <f>IF('①入力シート'!$B84="","",'①入力シート'!$D$8)</f>
      </c>
      <c r="H38" s="123">
        <f>IF('①入力シート'!$B84="","",'①入力シート'!$I84)</f>
      </c>
      <c r="I38" s="125">
        <f>ASC('①入力シート'!$J84)</f>
      </c>
      <c r="J38" s="56">
        <f>ASC('①入力シート'!$K84)</f>
      </c>
    </row>
    <row r="39" spans="2:10" ht="21.75" customHeight="1">
      <c r="B39" s="59">
        <f>IF('①入力シート'!$B85="","",B38+1)</f>
      </c>
      <c r="C39" s="56">
        <f>ASC('①入力シート'!$L85)</f>
      </c>
      <c r="D39" s="108" t="str">
        <f>'①入力シート'!$B85&amp;" "&amp;'①入力シート'!$C85</f>
        <v> </v>
      </c>
      <c r="E39" s="56">
        <f>'①入力シート'!F85</f>
        <v>0</v>
      </c>
      <c r="F39" s="118">
        <f>IF('①入力シート'!$G85="","",'①入力シート'!$G85)</f>
      </c>
      <c r="G39" s="125">
        <f>IF('①入力シート'!$B85="","",'①入力シート'!$D$8)</f>
      </c>
      <c r="H39" s="123">
        <f>IF('①入力シート'!$B85="","",'①入力シート'!$I85)</f>
      </c>
      <c r="I39" s="125">
        <f>ASC('①入力シート'!$J85)</f>
      </c>
      <c r="J39" s="56">
        <f>ASC('①入力シート'!$K85)</f>
      </c>
    </row>
    <row r="40" spans="2:10" ht="21.75" customHeight="1">
      <c r="B40" s="59">
        <f>IF('①入力シート'!$B86="","",B39+1)</f>
      </c>
      <c r="C40" s="56">
        <f>ASC('①入力シート'!$L86)</f>
      </c>
      <c r="D40" s="108" t="str">
        <f>'①入力シート'!$B86&amp;" "&amp;'①入力シート'!$C86</f>
        <v> </v>
      </c>
      <c r="E40" s="56">
        <f>'①入力シート'!F86</f>
        <v>0</v>
      </c>
      <c r="F40" s="118">
        <f>IF('①入力シート'!$G86="","",'①入力シート'!$G86)</f>
      </c>
      <c r="G40" s="125">
        <f>IF('①入力シート'!$B86="","",'①入力シート'!$D$8)</f>
      </c>
      <c r="H40" s="123">
        <f>IF('①入力シート'!$B86="","",'①入力シート'!$I86)</f>
      </c>
      <c r="I40" s="125">
        <f>ASC('①入力シート'!$J86)</f>
      </c>
      <c r="J40" s="56">
        <f>ASC('①入力シート'!$K86)</f>
      </c>
    </row>
    <row r="41" spans="2:10" ht="21.75" customHeight="1">
      <c r="B41" s="59">
        <f>IF('①入力シート'!$B87="","",B40+1)</f>
      </c>
      <c r="C41" s="56">
        <f>ASC('①入力シート'!$L87)</f>
      </c>
      <c r="D41" s="108" t="str">
        <f>'①入力シート'!$B87&amp;" "&amp;'①入力シート'!$C87</f>
        <v> </v>
      </c>
      <c r="E41" s="56">
        <f>'①入力シート'!F87</f>
        <v>0</v>
      </c>
      <c r="F41" s="118">
        <f>IF('①入力シート'!$G87="","",'①入力シート'!$G87)</f>
      </c>
      <c r="G41" s="125">
        <f>IF('①入力シート'!$B87="","",'①入力シート'!$D$8)</f>
      </c>
      <c r="H41" s="123">
        <f>IF('①入力シート'!$B87="","",'①入力シート'!$I87)</f>
      </c>
      <c r="I41" s="125">
        <f>ASC('①入力シート'!$J87)</f>
      </c>
      <c r="J41" s="56">
        <f>ASC('①入力シート'!$K87)</f>
      </c>
    </row>
    <row r="42" spans="2:10" ht="21.75" customHeight="1">
      <c r="B42" s="59">
        <f>IF('①入力シート'!$B88="","",B41+1)</f>
      </c>
      <c r="C42" s="56">
        <f>ASC('①入力シート'!$L88)</f>
      </c>
      <c r="D42" s="108" t="str">
        <f>'①入力シート'!$B88&amp;" "&amp;'①入力シート'!$C88</f>
        <v> </v>
      </c>
      <c r="E42" s="56">
        <f>'①入力シート'!F88</f>
        <v>0</v>
      </c>
      <c r="F42" s="118">
        <f>IF('①入力シート'!$G88="","",'①入力シート'!$G88)</f>
      </c>
      <c r="G42" s="125">
        <f>IF('①入力シート'!$B88="","",'①入力シート'!$D$8)</f>
      </c>
      <c r="H42" s="123">
        <f>IF('①入力シート'!$B88="","",'①入力シート'!$I88)</f>
      </c>
      <c r="I42" s="125">
        <f>ASC('①入力シート'!$J88)</f>
      </c>
      <c r="J42" s="56">
        <f>ASC('①入力シート'!$K88)</f>
      </c>
    </row>
    <row r="43" spans="2:10" ht="21.75" customHeight="1">
      <c r="B43" s="59">
        <f>IF('①入力シート'!$B89="","",B42+1)</f>
      </c>
      <c r="C43" s="56">
        <f>ASC('①入力シート'!$L89)</f>
      </c>
      <c r="D43" s="108" t="str">
        <f>'①入力シート'!$B89&amp;" "&amp;'①入力シート'!$C89</f>
        <v> </v>
      </c>
      <c r="E43" s="56">
        <f>'①入力シート'!F89</f>
        <v>0</v>
      </c>
      <c r="F43" s="118">
        <f>IF('①入力シート'!$G89="","",'①入力シート'!$G89)</f>
      </c>
      <c r="G43" s="125">
        <f>IF('①入力シート'!$B89="","",'①入力シート'!$D$8)</f>
      </c>
      <c r="H43" s="123">
        <f>IF('①入力シート'!$B89="","",'①入力シート'!$I89)</f>
      </c>
      <c r="I43" s="125">
        <f>ASC('①入力シート'!$J89)</f>
      </c>
      <c r="J43" s="56">
        <f>ASC('①入力シート'!$K89)</f>
      </c>
    </row>
    <row r="44" spans="2:10" ht="21.75" customHeight="1">
      <c r="B44" s="59">
        <f>IF('①入力シート'!$B90="","",B43+1)</f>
      </c>
      <c r="C44" s="56">
        <f>ASC('①入力シート'!$L90)</f>
      </c>
      <c r="D44" s="108" t="str">
        <f>'①入力シート'!$B90&amp;" "&amp;'①入力シート'!$C90</f>
        <v> </v>
      </c>
      <c r="E44" s="56">
        <f>'①入力シート'!F90</f>
        <v>0</v>
      </c>
      <c r="F44" s="118">
        <f>IF('①入力シート'!$G90="","",'①入力シート'!$G90)</f>
      </c>
      <c r="G44" s="125">
        <f>IF('①入力シート'!$B90="","",'①入力シート'!$D$8)</f>
      </c>
      <c r="H44" s="123">
        <f>IF('①入力シート'!$B90="","",'①入力シート'!$I90)</f>
      </c>
      <c r="I44" s="125">
        <f>ASC('①入力シート'!$J90)</f>
      </c>
      <c r="J44" s="56">
        <f>ASC('①入力シート'!$K90)</f>
      </c>
    </row>
    <row r="45" spans="2:10" ht="21.75" customHeight="1">
      <c r="B45" s="59">
        <f>IF('①入力シート'!$B91="","",B44+1)</f>
      </c>
      <c r="C45" s="56">
        <f>ASC('①入力シート'!$L91)</f>
      </c>
      <c r="D45" s="108" t="str">
        <f>'①入力シート'!$B91&amp;" "&amp;'①入力シート'!$C91</f>
        <v> </v>
      </c>
      <c r="E45" s="56">
        <f>'①入力シート'!F91</f>
        <v>0</v>
      </c>
      <c r="F45" s="118">
        <f>IF('①入力シート'!$G91="","",'①入力シート'!$G91)</f>
      </c>
      <c r="G45" s="125">
        <f>IF('①入力シート'!$B91="","",'①入力シート'!$D$8)</f>
      </c>
      <c r="H45" s="123">
        <f>IF('①入力シート'!$B91="","",'①入力シート'!$I91)</f>
      </c>
      <c r="I45" s="125">
        <f>ASC('①入力シート'!$J91)</f>
      </c>
      <c r="J45" s="56">
        <f>ASC('①入力シート'!$K91)</f>
      </c>
    </row>
    <row r="46" spans="2:10" ht="21.75" customHeight="1">
      <c r="B46" s="59">
        <f>IF('①入力シート'!$B92="","",B45+1)</f>
      </c>
      <c r="C46" s="56">
        <f>ASC('①入力シート'!$L92)</f>
      </c>
      <c r="D46" s="108" t="str">
        <f>'①入力シート'!$B92&amp;" "&amp;'①入力シート'!$C92</f>
        <v> </v>
      </c>
      <c r="E46" s="56">
        <f>'①入力シート'!F92</f>
        <v>0</v>
      </c>
      <c r="F46" s="118">
        <f>IF('①入力シート'!$G92="","",'①入力シート'!$G92)</f>
      </c>
      <c r="G46" s="125">
        <f>IF('①入力シート'!$B92="","",'①入力シート'!$D$8)</f>
      </c>
      <c r="H46" s="123">
        <f>IF('①入力シート'!$B92="","",'①入力シート'!$I92)</f>
      </c>
      <c r="I46" s="125">
        <f>ASC('①入力シート'!$J92)</f>
      </c>
      <c r="J46" s="56">
        <f>ASC('①入力シート'!$K92)</f>
      </c>
    </row>
    <row r="47" spans="2:10" ht="21.75" customHeight="1">
      <c r="B47" s="59">
        <f>IF('①入力シート'!$B93="","",B46+1)</f>
      </c>
      <c r="C47" s="56">
        <f>ASC('①入力シート'!$L93)</f>
      </c>
      <c r="D47" s="108" t="str">
        <f>'①入力シート'!$B93&amp;" "&amp;'①入力シート'!$C93</f>
        <v> </v>
      </c>
      <c r="E47" s="56">
        <f>'①入力シート'!F93</f>
        <v>0</v>
      </c>
      <c r="F47" s="118">
        <f>IF('①入力シート'!$G93="","",'①入力シート'!$G93)</f>
      </c>
      <c r="G47" s="125">
        <f>IF('①入力シート'!$B93="","",'①入力シート'!$D$8)</f>
      </c>
      <c r="H47" s="123">
        <f>IF('①入力シート'!$B93="","",'①入力シート'!$I93)</f>
      </c>
      <c r="I47" s="125">
        <f>ASC('①入力シート'!$J93)</f>
      </c>
      <c r="J47" s="56">
        <f>ASC('①入力シート'!$K93)</f>
      </c>
    </row>
    <row r="48" spans="2:10" ht="21.75" customHeight="1">
      <c r="B48" s="59">
        <f>IF('①入力シート'!$B94="","",B47+1)</f>
      </c>
      <c r="C48" s="56">
        <f>ASC('①入力シート'!$L94)</f>
      </c>
      <c r="D48" s="108" t="str">
        <f>'①入力シート'!$B94&amp;" "&amp;'①入力シート'!$C94</f>
        <v> </v>
      </c>
      <c r="E48" s="56">
        <f>'①入力シート'!F94</f>
        <v>0</v>
      </c>
      <c r="F48" s="118">
        <f>IF('①入力シート'!$G94="","",'①入力シート'!$G94)</f>
      </c>
      <c r="G48" s="125">
        <f>IF('①入力シート'!$B94="","",'①入力シート'!$D$8)</f>
      </c>
      <c r="H48" s="123">
        <f>IF('①入力シート'!$B94="","",'①入力シート'!$I94)</f>
      </c>
      <c r="I48" s="125">
        <f>ASC('①入力シート'!$J94)</f>
      </c>
      <c r="J48" s="56">
        <f>ASC('①入力シート'!$K94)</f>
      </c>
    </row>
    <row r="49" spans="2:10" ht="21.75" customHeight="1">
      <c r="B49" s="59">
        <f>IF('①入力シート'!$B95="","",B48+1)</f>
      </c>
      <c r="C49" s="56">
        <f>ASC('①入力シート'!$L95)</f>
      </c>
      <c r="D49" s="108" t="str">
        <f>'①入力シート'!$B95&amp;" "&amp;'①入力シート'!$C95</f>
        <v> </v>
      </c>
      <c r="E49" s="56">
        <f>'①入力シート'!F95</f>
        <v>0</v>
      </c>
      <c r="F49" s="118">
        <f>IF('①入力シート'!$G95="","",'①入力シート'!$G95)</f>
      </c>
      <c r="G49" s="125">
        <f>IF('①入力シート'!$B95="","",'①入力シート'!$D$8)</f>
      </c>
      <c r="H49" s="123">
        <f>IF('①入力シート'!$B95="","",'①入力シート'!$I95)</f>
      </c>
      <c r="I49" s="125">
        <f>ASC('①入力シート'!$J95)</f>
      </c>
      <c r="J49" s="56">
        <f>ASC('①入力シート'!$K95)</f>
      </c>
    </row>
    <row r="50" spans="2:10" ht="21.75" customHeight="1">
      <c r="B50" s="59">
        <f>IF('①入力シート'!$B96="","",B49+1)</f>
      </c>
      <c r="C50" s="56">
        <f>ASC('①入力シート'!$L96)</f>
      </c>
      <c r="D50" s="108" t="str">
        <f>'①入力シート'!$B96&amp;" "&amp;'①入力シート'!$C96</f>
        <v> </v>
      </c>
      <c r="E50" s="56">
        <f>'①入力シート'!F96</f>
        <v>0</v>
      </c>
      <c r="F50" s="118">
        <f>IF('①入力シート'!$G96="","",'①入力シート'!$G96)</f>
      </c>
      <c r="G50" s="125">
        <f>IF('①入力シート'!$B96="","",'①入力シート'!$D$8)</f>
      </c>
      <c r="H50" s="123">
        <f>IF('①入力シート'!$B96="","",'①入力シート'!$I96)</f>
      </c>
      <c r="I50" s="125">
        <f>ASC('①入力シート'!$J96)</f>
      </c>
      <c r="J50" s="56">
        <f>ASC('①入力シート'!$K96)</f>
      </c>
    </row>
    <row r="51" spans="2:10" ht="21.75" customHeight="1">
      <c r="B51" s="59">
        <f>IF('①入力シート'!$B97="","",B50+1)</f>
      </c>
      <c r="C51" s="56">
        <f>ASC('①入力シート'!$L97)</f>
      </c>
      <c r="D51" s="108" t="str">
        <f>'①入力シート'!$B97&amp;" "&amp;'①入力シート'!$C97</f>
        <v> </v>
      </c>
      <c r="E51" s="56">
        <f>'①入力シート'!F97</f>
        <v>0</v>
      </c>
      <c r="F51" s="118">
        <f>IF('①入力シート'!$G97="","",'①入力シート'!$G97)</f>
      </c>
      <c r="G51" s="125">
        <f>IF('①入力シート'!$B97="","",'①入力シート'!$D$8)</f>
      </c>
      <c r="H51" s="123">
        <f>IF('①入力シート'!$B97="","",'①入力シート'!$I97)</f>
      </c>
      <c r="I51" s="125">
        <f>ASC('①入力シート'!$J97)</f>
      </c>
      <c r="J51" s="56">
        <f>ASC('①入力シート'!$K97)</f>
      </c>
    </row>
    <row r="52" spans="2:10" ht="21.75" customHeight="1">
      <c r="B52" s="59">
        <f>IF('①入力シート'!$B98="","",B51+1)</f>
      </c>
      <c r="C52" s="56">
        <f>ASC('①入力シート'!$L98)</f>
      </c>
      <c r="D52" s="108" t="str">
        <f>'①入力シート'!$B98&amp;" "&amp;'①入力シート'!$C98</f>
        <v> </v>
      </c>
      <c r="E52" s="56">
        <f>'①入力シート'!F98</f>
        <v>0</v>
      </c>
      <c r="F52" s="118">
        <f>IF('①入力シート'!$G98="","",'①入力シート'!$G98)</f>
      </c>
      <c r="G52" s="125">
        <f>IF('①入力シート'!$B98="","",'①入力シート'!$D$8)</f>
      </c>
      <c r="H52" s="123">
        <f>IF('①入力シート'!$B98="","",'①入力シート'!$I98)</f>
      </c>
      <c r="I52" s="125">
        <f>ASC('①入力シート'!$J98)</f>
      </c>
      <c r="J52" s="56">
        <f>ASC('①入力シート'!$K98)</f>
      </c>
    </row>
    <row r="53" spans="2:10" ht="21.75" customHeight="1">
      <c r="B53" s="59">
        <f>IF('①入力シート'!$B99="","",B52+1)</f>
      </c>
      <c r="C53" s="56">
        <f>ASC('①入力シート'!$L99)</f>
      </c>
      <c r="D53" s="108" t="str">
        <f>'①入力シート'!$B99&amp;" "&amp;'①入力シート'!$C99</f>
        <v> </v>
      </c>
      <c r="E53" s="56">
        <f>'①入力シート'!F99</f>
        <v>0</v>
      </c>
      <c r="F53" s="118">
        <f>IF('①入力シート'!$G99="","",'①入力シート'!$G99)</f>
      </c>
      <c r="G53" s="125">
        <f>IF('①入力シート'!$B99="","",'①入力シート'!$D$8)</f>
      </c>
      <c r="H53" s="123">
        <f>IF('①入力シート'!$B99="","",'①入力シート'!$I99)</f>
      </c>
      <c r="I53" s="125">
        <f>ASC('①入力シート'!$J99)</f>
      </c>
      <c r="J53" s="56">
        <f>ASC('①入力シート'!$K99)</f>
      </c>
    </row>
    <row r="54" spans="2:10" ht="21.75" customHeight="1">
      <c r="B54" s="59">
        <f>IF('①入力シート'!$B100="","",B53+1)</f>
      </c>
      <c r="C54" s="56">
        <f>ASC('①入力シート'!$L100)</f>
      </c>
      <c r="D54" s="108" t="str">
        <f>'①入力シート'!$B100&amp;" "&amp;'①入力シート'!$C100</f>
        <v> </v>
      </c>
      <c r="E54" s="56">
        <f>'①入力シート'!F100</f>
        <v>0</v>
      </c>
      <c r="F54" s="118">
        <f>IF('①入力シート'!$G100="","",'①入力シート'!$G100)</f>
      </c>
      <c r="G54" s="125">
        <f>IF('①入力シート'!$B100="","",'①入力シート'!$D$8)</f>
      </c>
      <c r="H54" s="123">
        <f>IF('①入力シート'!$B100="","",'①入力シート'!$I100)</f>
      </c>
      <c r="I54" s="125">
        <f>ASC('①入力シート'!$J100)</f>
      </c>
      <c r="J54" s="56">
        <f>ASC('①入力シート'!$K100)</f>
      </c>
    </row>
    <row r="55" spans="2:10" ht="21.75" customHeight="1">
      <c r="B55" s="59">
        <f>IF('①入力シート'!$B101="","",B54+1)</f>
      </c>
      <c r="C55" s="56">
        <f>ASC('①入力シート'!$L101)</f>
      </c>
      <c r="D55" s="108" t="str">
        <f>'①入力シート'!$B101&amp;" "&amp;'①入力シート'!$C101</f>
        <v> </v>
      </c>
      <c r="E55" s="56">
        <f>'①入力シート'!F101</f>
        <v>0</v>
      </c>
      <c r="F55" s="118">
        <f>IF('①入力シート'!$G101="","",'①入力シート'!$G101)</f>
      </c>
      <c r="G55" s="125">
        <f>IF('①入力シート'!$B101="","",'①入力シート'!$D$8)</f>
      </c>
      <c r="H55" s="123">
        <f>IF('①入力シート'!$B101="","",'①入力シート'!$I101)</f>
      </c>
      <c r="I55" s="125">
        <f>ASC('①入力シート'!$J101)</f>
      </c>
      <c r="J55" s="56">
        <f>ASC('①入力シート'!$K101)</f>
      </c>
    </row>
    <row r="56" spans="2:10" ht="21.75" customHeight="1">
      <c r="B56" s="59">
        <f>IF('①入力シート'!$B102="","",B55+1)</f>
      </c>
      <c r="C56" s="56">
        <f>ASC('①入力シート'!$L102)</f>
      </c>
      <c r="D56" s="108" t="str">
        <f>'①入力シート'!$B102&amp;" "&amp;'①入力シート'!$C102</f>
        <v> </v>
      </c>
      <c r="E56" s="56">
        <f>'①入力シート'!F102</f>
        <v>0</v>
      </c>
      <c r="F56" s="118">
        <f>IF('①入力シート'!$G102="","",'①入力シート'!$G102)</f>
      </c>
      <c r="G56" s="125">
        <f>IF('①入力シート'!$B102="","",'①入力シート'!$D$8)</f>
      </c>
      <c r="H56" s="123">
        <f>IF('①入力シート'!$B102="","",'①入力シート'!$I102)</f>
      </c>
      <c r="I56" s="125">
        <f>ASC('①入力シート'!$J102)</f>
      </c>
      <c r="J56" s="56">
        <f>ASC('①入力シート'!$K102)</f>
      </c>
    </row>
    <row r="57" spans="2:10" ht="21.75" customHeight="1">
      <c r="B57" s="59">
        <f>IF('①入力シート'!$B103="","",B56+1)</f>
      </c>
      <c r="C57" s="56">
        <f>ASC('①入力シート'!$L103)</f>
      </c>
      <c r="D57" s="108" t="str">
        <f>'①入力シート'!$B103&amp;" "&amp;'①入力シート'!$C103</f>
        <v> </v>
      </c>
      <c r="E57" s="56">
        <f>'①入力シート'!F103</f>
        <v>0</v>
      </c>
      <c r="F57" s="118">
        <f>IF('①入力シート'!$G103="","",'①入力シート'!$G103)</f>
      </c>
      <c r="G57" s="125">
        <f>IF('①入力シート'!$B103="","",'①入力シート'!$D$8)</f>
      </c>
      <c r="H57" s="123">
        <f>IF('①入力シート'!$B103="","",'①入力シート'!$I103)</f>
      </c>
      <c r="I57" s="125">
        <f>ASC('①入力シート'!$J103)</f>
      </c>
      <c r="J57" s="56">
        <f>ASC('①入力シート'!$K103)</f>
      </c>
    </row>
    <row r="58" spans="2:10" ht="21.75" customHeight="1">
      <c r="B58" s="59">
        <f>IF('①入力シート'!$B104="","",B57+1)</f>
      </c>
      <c r="C58" s="56">
        <f>ASC('①入力シート'!$L104)</f>
      </c>
      <c r="D58" s="108" t="str">
        <f>'①入力シート'!$B104&amp;" "&amp;'①入力シート'!$C104</f>
        <v> </v>
      </c>
      <c r="E58" s="56">
        <f>'①入力シート'!F104</f>
        <v>0</v>
      </c>
      <c r="F58" s="118">
        <f>IF('①入力シート'!$G104="","",'①入力シート'!$G104)</f>
      </c>
      <c r="G58" s="125">
        <f>IF('①入力シート'!$B104="","",'①入力シート'!$D$8)</f>
      </c>
      <c r="H58" s="123">
        <f>IF('①入力シート'!$B104="","",'①入力シート'!$I104)</f>
      </c>
      <c r="I58" s="125">
        <f>ASC('①入力シート'!$J104)</f>
      </c>
      <c r="J58" s="56">
        <f>ASC('①入力シート'!$K104)</f>
      </c>
    </row>
    <row r="59" spans="2:10" ht="21.75" customHeight="1">
      <c r="B59" s="59">
        <f>IF('①入力シート'!$B105="","",B58+1)</f>
      </c>
      <c r="C59" s="56">
        <f>ASC('①入力シート'!$L105)</f>
      </c>
      <c r="D59" s="108" t="str">
        <f>'①入力シート'!$B105&amp;" "&amp;'①入力シート'!$C105</f>
        <v> </v>
      </c>
      <c r="E59" s="56">
        <f>'①入力シート'!F105</f>
        <v>0</v>
      </c>
      <c r="F59" s="118">
        <f>IF('①入力シート'!$G105="","",'①入力シート'!$G105)</f>
      </c>
      <c r="G59" s="125">
        <f>IF('①入力シート'!$B105="","",'①入力シート'!$D$8)</f>
      </c>
      <c r="H59" s="123">
        <f>IF('①入力シート'!$B105="","",'①入力シート'!$I105)</f>
      </c>
      <c r="I59" s="125">
        <f>ASC('①入力シート'!$J105)</f>
      </c>
      <c r="J59" s="56">
        <f>ASC('①入力シート'!$K105)</f>
      </c>
    </row>
    <row r="60" spans="2:10" ht="21.75" customHeight="1">
      <c r="B60" s="59">
        <f>IF('①入力シート'!$B106="","",B59+1)</f>
      </c>
      <c r="C60" s="56">
        <f>ASC('①入力シート'!$L106)</f>
      </c>
      <c r="D60" s="108" t="str">
        <f>'①入力シート'!$B106&amp;" "&amp;'①入力シート'!$C106</f>
        <v> </v>
      </c>
      <c r="E60" s="56">
        <f>'①入力シート'!F106</f>
        <v>0</v>
      </c>
      <c r="F60" s="118">
        <f>IF('①入力シート'!$G106="","",'①入力シート'!$G106)</f>
      </c>
      <c r="G60" s="125">
        <f>IF('①入力シート'!$B106="","",'①入力シート'!$D$8)</f>
      </c>
      <c r="H60" s="123">
        <f>IF('①入力シート'!$B106="","",'①入力シート'!$I106)</f>
      </c>
      <c r="I60" s="125">
        <f>ASC('①入力シート'!$J106)</f>
      </c>
      <c r="J60" s="56">
        <f>ASC('①入力シート'!$K106)</f>
      </c>
    </row>
    <row r="61" spans="2:10" ht="21.75" customHeight="1">
      <c r="B61" s="59">
        <f>IF('①入力シート'!$B107="","",B60+1)</f>
      </c>
      <c r="C61" s="56">
        <f>ASC('①入力シート'!$L107)</f>
      </c>
      <c r="D61" s="108" t="str">
        <f>'①入力シート'!$B107&amp;" "&amp;'①入力シート'!$C107</f>
        <v> </v>
      </c>
      <c r="E61" s="56">
        <f>'①入力シート'!F107</f>
        <v>0</v>
      </c>
      <c r="F61" s="118">
        <f>IF('①入力シート'!$G107="","",'①入力シート'!$G107)</f>
      </c>
      <c r="G61" s="125">
        <f>IF('①入力シート'!$B107="","",'①入力シート'!$D$8)</f>
      </c>
      <c r="H61" s="123">
        <f>IF('①入力シート'!$B107="","",'①入力シート'!$I107)</f>
      </c>
      <c r="I61" s="125">
        <f>ASC('①入力シート'!$J107)</f>
      </c>
      <c r="J61" s="56">
        <f>ASC('①入力シート'!$K107)</f>
      </c>
    </row>
    <row r="62" spans="2:10" ht="21.75" customHeight="1">
      <c r="B62" s="59">
        <f>IF('①入力シート'!$B108="","",B61+1)</f>
      </c>
      <c r="C62" s="56">
        <f>ASC('①入力シート'!$L108)</f>
      </c>
      <c r="D62" s="108" t="str">
        <f>'①入力シート'!$B108&amp;" "&amp;'①入力シート'!$C108</f>
        <v> </v>
      </c>
      <c r="E62" s="56">
        <f>'①入力シート'!F108</f>
        <v>0</v>
      </c>
      <c r="F62" s="118">
        <f>IF('①入力シート'!$G108="","",'①入力シート'!$G108)</f>
      </c>
      <c r="G62" s="125">
        <f>IF('①入力シート'!$B108="","",'①入力シート'!$D$8)</f>
      </c>
      <c r="H62" s="123">
        <f>IF('①入力シート'!$B108="","",'①入力シート'!$I108)</f>
      </c>
      <c r="I62" s="125">
        <f>ASC('①入力シート'!$J108)</f>
      </c>
      <c r="J62" s="56">
        <f>ASC('①入力シート'!$K108)</f>
      </c>
    </row>
    <row r="63" spans="2:10" ht="21.75" customHeight="1">
      <c r="B63" s="59">
        <f>IF('①入力シート'!$B109="","",B62+1)</f>
      </c>
      <c r="C63" s="56">
        <f>ASC('①入力シート'!$L109)</f>
      </c>
      <c r="D63" s="108" t="str">
        <f>'①入力シート'!$B109&amp;" "&amp;'①入力シート'!$C109</f>
        <v> </v>
      </c>
      <c r="E63" s="56">
        <f>'①入力シート'!F109</f>
        <v>0</v>
      </c>
      <c r="F63" s="118">
        <f>IF('①入力シート'!$G109="","",'①入力シート'!$G109)</f>
      </c>
      <c r="G63" s="125">
        <f>IF('①入力シート'!$B109="","",'①入力シート'!$D$8)</f>
      </c>
      <c r="H63" s="123">
        <f>IF('①入力シート'!$B109="","",'①入力シート'!$I109)</f>
      </c>
      <c r="I63" s="125">
        <f>ASC('①入力シート'!$J109)</f>
      </c>
      <c r="J63" s="56">
        <f>ASC('①入力シート'!$K109)</f>
      </c>
    </row>
    <row r="64" spans="2:10" ht="21.75" customHeight="1">
      <c r="B64" s="59">
        <f>IF('①入力シート'!$B110="","",B63+1)</f>
      </c>
      <c r="C64" s="56">
        <f>ASC('①入力シート'!$L110)</f>
      </c>
      <c r="D64" s="108" t="str">
        <f>'①入力シート'!$B110&amp;" "&amp;'①入力シート'!$C110</f>
        <v> </v>
      </c>
      <c r="E64" s="56">
        <f>'①入力シート'!F110</f>
        <v>0</v>
      </c>
      <c r="F64" s="118">
        <f>IF('①入力シート'!$G110="","",'①入力シート'!$G110)</f>
      </c>
      <c r="G64" s="125">
        <f>IF('①入力シート'!$B110="","",'①入力シート'!$D$8)</f>
      </c>
      <c r="H64" s="123">
        <f>IF('①入力シート'!$B110="","",'①入力シート'!$I110)</f>
      </c>
      <c r="I64" s="125">
        <f>ASC('①入力シート'!$J110)</f>
      </c>
      <c r="J64" s="56">
        <f>ASC('①入力シート'!$K110)</f>
      </c>
    </row>
    <row r="65" spans="2:10" ht="21.75" customHeight="1">
      <c r="B65" s="59">
        <f>IF('①入力シート'!$B111="","",B64+1)</f>
      </c>
      <c r="C65" s="56">
        <f>ASC('①入力シート'!$L111)</f>
      </c>
      <c r="D65" s="108" t="str">
        <f>'①入力シート'!$B111&amp;" "&amp;'①入力シート'!$C111</f>
        <v> </v>
      </c>
      <c r="E65" s="56">
        <f>'①入力シート'!F111</f>
        <v>0</v>
      </c>
      <c r="F65" s="118">
        <f>IF('①入力シート'!$G111="","",'①入力シート'!$G111)</f>
      </c>
      <c r="G65" s="125">
        <f>IF('①入力シート'!$B111="","",'①入力シート'!$D$8)</f>
      </c>
      <c r="H65" s="123">
        <f>IF('①入力シート'!$B111="","",'①入力シート'!$I111)</f>
      </c>
      <c r="I65" s="125">
        <f>ASC('①入力シート'!$J111)</f>
      </c>
      <c r="J65" s="56">
        <f>ASC('①入力シート'!$K111)</f>
      </c>
    </row>
    <row r="66" spans="2:10" ht="21.75" customHeight="1">
      <c r="B66" s="59">
        <f>IF('①入力シート'!$B112="","",B65+1)</f>
      </c>
      <c r="C66" s="56">
        <f>ASC('①入力シート'!$L112)</f>
      </c>
      <c r="D66" s="108" t="str">
        <f>'①入力シート'!$B112&amp;" "&amp;'①入力シート'!$C112</f>
        <v> </v>
      </c>
      <c r="E66" s="56">
        <f>'①入力シート'!F112</f>
        <v>0</v>
      </c>
      <c r="F66" s="118">
        <f>IF('①入力シート'!$G112="","",'①入力シート'!$G112)</f>
      </c>
      <c r="G66" s="125">
        <f>IF('①入力シート'!$B112="","",'①入力シート'!$D$8)</f>
      </c>
      <c r="H66" s="123">
        <f>IF('①入力シート'!$B112="","",'①入力シート'!$I112)</f>
      </c>
      <c r="I66" s="125">
        <f>ASC('①入力シート'!$J112)</f>
      </c>
      <c r="J66" s="56">
        <f>ASC('①入力シート'!$K112)</f>
      </c>
    </row>
    <row r="67" spans="2:10" ht="21.75" customHeight="1">
      <c r="B67" s="59">
        <f>IF('①入力シート'!$B113="","",B66+1)</f>
      </c>
      <c r="C67" s="56">
        <f>ASC('①入力シート'!$L113)</f>
      </c>
      <c r="D67" s="108" t="str">
        <f>'①入力シート'!$B113&amp;" "&amp;'①入力シート'!$C113</f>
        <v> </v>
      </c>
      <c r="E67" s="56">
        <f>'①入力シート'!F113</f>
        <v>0</v>
      </c>
      <c r="F67" s="118">
        <f>IF('①入力シート'!$G113="","",'①入力シート'!$G113)</f>
      </c>
      <c r="G67" s="125">
        <f>IF('①入力シート'!$B113="","",'①入力シート'!$D$8)</f>
      </c>
      <c r="H67" s="123">
        <f>IF('①入力シート'!$B113="","",'①入力シート'!$I113)</f>
      </c>
      <c r="I67" s="125">
        <f>ASC('①入力シート'!$J113)</f>
      </c>
      <c r="J67" s="56">
        <f>ASC('①入力シート'!$K113)</f>
      </c>
    </row>
    <row r="68" spans="2:10" ht="21.75" customHeight="1">
      <c r="B68" s="59">
        <f>IF('①入力シート'!$B114="","",B67+1)</f>
      </c>
      <c r="C68" s="56">
        <f>ASC('①入力シート'!$L114)</f>
      </c>
      <c r="D68" s="108" t="str">
        <f>'①入力シート'!$B114&amp;" "&amp;'①入力シート'!$C114</f>
        <v> </v>
      </c>
      <c r="E68" s="56">
        <f>'①入力シート'!F114</f>
        <v>0</v>
      </c>
      <c r="F68" s="118">
        <f>IF('①入力シート'!$G114="","",'①入力シート'!$G114)</f>
      </c>
      <c r="G68" s="125">
        <f>IF('①入力シート'!$B114="","",'①入力シート'!$D$8)</f>
      </c>
      <c r="H68" s="123">
        <f>IF('①入力シート'!$B114="","",'①入力シート'!$I114)</f>
      </c>
      <c r="I68" s="125">
        <f>ASC('①入力シート'!$J114)</f>
      </c>
      <c r="J68" s="56">
        <f>ASC('①入力シート'!$K114)</f>
      </c>
    </row>
    <row r="69" spans="2:10" ht="21.75" customHeight="1">
      <c r="B69" s="59">
        <f>IF('①入力シート'!$B115="","",B68+1)</f>
      </c>
      <c r="C69" s="56">
        <f>ASC('①入力シート'!$L115)</f>
      </c>
      <c r="D69" s="108" t="str">
        <f>'①入力シート'!$B115&amp;" "&amp;'①入力シート'!$C115</f>
        <v> </v>
      </c>
      <c r="E69" s="56">
        <f>'①入力シート'!F115</f>
        <v>0</v>
      </c>
      <c r="F69" s="118">
        <f>IF('①入力シート'!$G115="","",'①入力シート'!$G115)</f>
      </c>
      <c r="G69" s="125">
        <f>IF('①入力シート'!$B115="","",'①入力シート'!$D$8)</f>
      </c>
      <c r="H69" s="123">
        <f>IF('①入力シート'!$B115="","",'①入力シート'!$I115)</f>
      </c>
      <c r="I69" s="125">
        <f>ASC('①入力シート'!$J115)</f>
      </c>
      <c r="J69" s="56">
        <f>ASC('①入力シート'!$K115)</f>
      </c>
    </row>
    <row r="70" spans="2:10" ht="21.75" customHeight="1">
      <c r="B70" s="59">
        <f>IF('①入力シート'!$B116="","",B69+1)</f>
      </c>
      <c r="C70" s="56">
        <f>ASC('①入力シート'!$L116)</f>
      </c>
      <c r="D70" s="108" t="str">
        <f>'①入力シート'!$B116&amp;" "&amp;'①入力シート'!$C116</f>
        <v> </v>
      </c>
      <c r="E70" s="56">
        <f>'①入力シート'!F116</f>
        <v>0</v>
      </c>
      <c r="F70" s="118">
        <f>IF('①入力シート'!$G116="","",'①入力シート'!$G116)</f>
      </c>
      <c r="G70" s="125">
        <f>IF('①入力シート'!$B116="","",'①入力シート'!$D$8)</f>
      </c>
      <c r="H70" s="123">
        <f>IF('①入力シート'!$B116="","",'①入力シート'!$I116)</f>
      </c>
      <c r="I70" s="125">
        <f>ASC('①入力シート'!$J116)</f>
      </c>
      <c r="J70" s="56">
        <f>ASC('①入力シート'!$K116)</f>
      </c>
    </row>
    <row r="71" spans="2:10" ht="21.75" customHeight="1">
      <c r="B71" s="59">
        <f>IF('①入力シート'!$B117="","",B70+1)</f>
      </c>
      <c r="C71" s="56">
        <f>ASC('①入力シート'!$L117)</f>
      </c>
      <c r="D71" s="108" t="str">
        <f>'①入力シート'!$B117&amp;" "&amp;'①入力シート'!$C117</f>
        <v> </v>
      </c>
      <c r="E71" s="56">
        <f>'①入力シート'!F117</f>
        <v>0</v>
      </c>
      <c r="F71" s="118">
        <f>IF('①入力シート'!$G117="","",'①入力シート'!$G117)</f>
      </c>
      <c r="G71" s="125">
        <f>IF('①入力シート'!$B117="","",'①入力シート'!$D$8)</f>
      </c>
      <c r="H71" s="123">
        <f>IF('①入力シート'!$B117="","",'①入力シート'!$I117)</f>
      </c>
      <c r="I71" s="125">
        <f>ASC('①入力シート'!$J117)</f>
      </c>
      <c r="J71" s="56">
        <f>ASC('①入力シート'!$K117)</f>
      </c>
    </row>
    <row r="72" spans="2:10" ht="21.75" customHeight="1">
      <c r="B72" s="59">
        <f>IF('①入力シート'!$B118="","",B71+1)</f>
      </c>
      <c r="C72" s="56">
        <f>ASC('①入力シート'!$L118)</f>
      </c>
      <c r="D72" s="108" t="str">
        <f>'①入力シート'!$B118&amp;" "&amp;'①入力シート'!$C118</f>
        <v> </v>
      </c>
      <c r="E72" s="56">
        <f>'①入力シート'!F118</f>
        <v>0</v>
      </c>
      <c r="F72" s="118">
        <f>IF('①入力シート'!$G118="","",'①入力シート'!$G118)</f>
      </c>
      <c r="G72" s="125">
        <f>IF('①入力シート'!$B118="","",'①入力シート'!$D$8)</f>
      </c>
      <c r="H72" s="123">
        <f>IF('①入力シート'!$B118="","",'①入力シート'!$I118)</f>
      </c>
      <c r="I72" s="125">
        <f>ASC('①入力シート'!$J118)</f>
      </c>
      <c r="J72" s="56">
        <f>ASC('①入力シート'!$K118)</f>
      </c>
    </row>
    <row r="73" spans="2:10" ht="21.75" customHeight="1">
      <c r="B73" s="59">
        <f>IF('①入力シート'!$B119="","",B72+1)</f>
      </c>
      <c r="C73" s="56">
        <f>ASC('①入力シート'!$L119)</f>
      </c>
      <c r="D73" s="108" t="str">
        <f>'①入力シート'!$B119&amp;" "&amp;'①入力シート'!$C119</f>
        <v> </v>
      </c>
      <c r="E73" s="56">
        <f>'①入力シート'!F119</f>
        <v>0</v>
      </c>
      <c r="F73" s="118">
        <f>IF('①入力シート'!$G119="","",'①入力シート'!$G119)</f>
      </c>
      <c r="G73" s="125">
        <f>IF('①入力シート'!$B119="","",'①入力シート'!$D$8)</f>
      </c>
      <c r="H73" s="123">
        <f>IF('①入力シート'!$B119="","",'①入力シート'!$I119)</f>
      </c>
      <c r="I73" s="125">
        <f>ASC('①入力シート'!$J119)</f>
      </c>
      <c r="J73" s="56">
        <f>ASC('①入力シート'!$K119)</f>
      </c>
    </row>
    <row r="74" spans="2:10" ht="21.75" customHeight="1">
      <c r="B74" s="59">
        <f>IF('①入力シート'!$B120="","",B73+1)</f>
      </c>
      <c r="C74" s="56">
        <f>ASC('①入力シート'!$L120)</f>
      </c>
      <c r="D74" s="108" t="str">
        <f>'①入力シート'!$B120&amp;" "&amp;'①入力シート'!$C120</f>
        <v> </v>
      </c>
      <c r="E74" s="56">
        <f>'①入力シート'!F120</f>
        <v>0</v>
      </c>
      <c r="F74" s="118">
        <f>IF('①入力シート'!$G120="","",'①入力シート'!$G120)</f>
      </c>
      <c r="G74" s="125">
        <f>IF('①入力シート'!$B120="","",'①入力シート'!$D$8)</f>
      </c>
      <c r="H74" s="123">
        <f>IF('①入力シート'!$B120="","",'①入力シート'!$I120)</f>
      </c>
      <c r="I74" s="125">
        <f>ASC('①入力シート'!$J120)</f>
      </c>
      <c r="J74" s="56">
        <f>ASC('①入力シート'!$K120)</f>
      </c>
    </row>
    <row r="75" spans="2:10" ht="21.75" customHeight="1">
      <c r="B75" s="59">
        <f>IF('①入力シート'!$B121="","",B74+1)</f>
      </c>
      <c r="C75" s="56">
        <f>ASC('①入力シート'!$L121)</f>
      </c>
      <c r="D75" s="108" t="str">
        <f>'①入力シート'!$B121&amp;" "&amp;'①入力シート'!$C121</f>
        <v> </v>
      </c>
      <c r="E75" s="56">
        <f>'①入力シート'!F121</f>
        <v>0</v>
      </c>
      <c r="F75" s="118">
        <f>IF('①入力シート'!$G121="","",'①入力シート'!$G121)</f>
      </c>
      <c r="G75" s="125">
        <f>IF('①入力シート'!$B121="","",'①入力シート'!$D$8)</f>
      </c>
      <c r="H75" s="123">
        <f>IF('①入力シート'!$B121="","",'①入力シート'!$I121)</f>
      </c>
      <c r="I75" s="125">
        <f>ASC('①入力シート'!$J121)</f>
      </c>
      <c r="J75" s="56">
        <f>ASC('①入力シート'!$K121)</f>
      </c>
    </row>
    <row r="76" spans="2:10" ht="21.75" customHeight="1">
      <c r="B76" s="59">
        <f>IF('①入力シート'!$B122="","",B75+1)</f>
      </c>
      <c r="C76" s="56">
        <f>ASC('①入力シート'!$L122)</f>
      </c>
      <c r="D76" s="108" t="str">
        <f>'①入力シート'!$B122&amp;" "&amp;'①入力シート'!$C122</f>
        <v> </v>
      </c>
      <c r="E76" s="56">
        <f>'①入力シート'!F122</f>
        <v>0</v>
      </c>
      <c r="F76" s="118">
        <f>IF('①入力シート'!$G122="","",'①入力シート'!$G122)</f>
      </c>
      <c r="G76" s="125">
        <f>IF('①入力シート'!$B122="","",'①入力シート'!$D$8)</f>
      </c>
      <c r="H76" s="123">
        <f>IF('①入力シート'!$B122="","",'①入力シート'!$I122)</f>
      </c>
      <c r="I76" s="125">
        <f>ASC('①入力シート'!$J122)</f>
      </c>
      <c r="J76" s="56">
        <f>ASC('①入力シート'!$K122)</f>
      </c>
    </row>
    <row r="77" spans="2:10" ht="21.75" customHeight="1">
      <c r="B77" s="59">
        <f>IF('①入力シート'!$B123="","",B76+1)</f>
      </c>
      <c r="C77" s="56">
        <f>ASC('①入力シート'!$L123)</f>
      </c>
      <c r="D77" s="108" t="str">
        <f>'①入力シート'!$B123&amp;" "&amp;'①入力シート'!$C123</f>
        <v> </v>
      </c>
      <c r="E77" s="56">
        <f>'①入力シート'!F123</f>
        <v>0</v>
      </c>
      <c r="F77" s="118">
        <f>IF('①入力シート'!$G123="","",'①入力シート'!$G123)</f>
      </c>
      <c r="G77" s="125">
        <f>IF('①入力シート'!$B123="","",'①入力シート'!$D$8)</f>
      </c>
      <c r="H77" s="123">
        <f>IF('①入力シート'!$B123="","",'①入力シート'!$I123)</f>
      </c>
      <c r="I77" s="125">
        <f>ASC('①入力シート'!$J123)</f>
      </c>
      <c r="J77" s="56">
        <f>ASC('①入力シート'!$K123)</f>
      </c>
    </row>
    <row r="78" spans="2:10" ht="21.75" customHeight="1">
      <c r="B78" s="59">
        <f>IF('①入力シート'!$B124="","",B77+1)</f>
      </c>
      <c r="C78" s="56">
        <f>ASC('①入力シート'!$L124)</f>
      </c>
      <c r="D78" s="108" t="str">
        <f>'①入力シート'!$B124&amp;" "&amp;'①入力シート'!$C124</f>
        <v> </v>
      </c>
      <c r="E78" s="56">
        <f>'①入力シート'!F124</f>
        <v>0</v>
      </c>
      <c r="F78" s="118">
        <f>IF('①入力シート'!$G124="","",'①入力シート'!$G124)</f>
      </c>
      <c r="G78" s="125">
        <f>IF('①入力シート'!$B124="","",'①入力シート'!$D$8)</f>
      </c>
      <c r="H78" s="123">
        <f>IF('①入力シート'!$B124="","",'①入力シート'!$I124)</f>
      </c>
      <c r="I78" s="125">
        <f>ASC('①入力シート'!$J124)</f>
      </c>
      <c r="J78" s="56">
        <f>ASC('①入力シート'!$K124)</f>
      </c>
    </row>
    <row r="79" spans="2:10" ht="21.75" customHeight="1">
      <c r="B79" s="59">
        <f>IF('①入力シート'!$B125="","",B78+1)</f>
      </c>
      <c r="C79" s="56">
        <f>ASC('①入力シート'!$L125)</f>
      </c>
      <c r="D79" s="108" t="str">
        <f>'①入力シート'!$B125&amp;" "&amp;'①入力シート'!$C125</f>
        <v> </v>
      </c>
      <c r="E79" s="56">
        <f>'①入力シート'!F125</f>
        <v>0</v>
      </c>
      <c r="F79" s="118">
        <f>IF('①入力シート'!$G125="","",'①入力シート'!$G125)</f>
      </c>
      <c r="G79" s="125">
        <f>IF('①入力シート'!$B125="","",'①入力シート'!$D$8)</f>
      </c>
      <c r="H79" s="123">
        <f>IF('①入力シート'!$B125="","",'①入力シート'!$I125)</f>
      </c>
      <c r="I79" s="125">
        <f>ASC('①入力シート'!$J125)</f>
      </c>
      <c r="J79" s="56">
        <f>ASC('①入力シート'!$K125)</f>
      </c>
    </row>
    <row r="80" spans="2:10" ht="21.75" customHeight="1">
      <c r="B80" s="59">
        <f>IF('①入力シート'!$B126="","",B79+1)</f>
      </c>
      <c r="C80" s="56">
        <f>ASC('①入力シート'!$L126)</f>
      </c>
      <c r="D80" s="108" t="str">
        <f>'①入力シート'!$B126&amp;" "&amp;'①入力シート'!$C126</f>
        <v> </v>
      </c>
      <c r="E80" s="56">
        <f>'①入力シート'!F126</f>
        <v>0</v>
      </c>
      <c r="F80" s="118">
        <f>IF('①入力シート'!$G126="","",'①入力シート'!$G126)</f>
      </c>
      <c r="G80" s="125">
        <f>IF('①入力シート'!$B126="","",'①入力シート'!$D$8)</f>
      </c>
      <c r="H80" s="123">
        <f>IF('①入力シート'!$B126="","",'①入力シート'!$I126)</f>
      </c>
      <c r="I80" s="125">
        <f>ASC('①入力シート'!$J126)</f>
      </c>
      <c r="J80" s="56">
        <f>ASC('①入力シート'!$K126)</f>
      </c>
    </row>
    <row r="81" spans="2:10" ht="21.75" customHeight="1">
      <c r="B81" s="59">
        <f>IF('①入力シート'!$B127="","",B80+1)</f>
      </c>
      <c r="C81" s="56">
        <f>ASC('①入力シート'!$L127)</f>
      </c>
      <c r="D81" s="108" t="str">
        <f>'①入力シート'!$B127&amp;" "&amp;'①入力シート'!$C127</f>
        <v> </v>
      </c>
      <c r="E81" s="56">
        <f>'①入力シート'!F127</f>
        <v>0</v>
      </c>
      <c r="F81" s="118">
        <f>IF('①入力シート'!$G127="","",'①入力シート'!$G127)</f>
      </c>
      <c r="G81" s="125">
        <f>IF('①入力シート'!$B127="","",'①入力シート'!$D$8)</f>
      </c>
      <c r="H81" s="123">
        <f>IF('①入力シート'!$B127="","",'①入力シート'!$I127)</f>
      </c>
      <c r="I81" s="125">
        <f>ASC('①入力シート'!$J127)</f>
      </c>
      <c r="J81" s="56">
        <f>ASC('①入力シート'!$K127)</f>
      </c>
    </row>
    <row r="82" spans="2:10" ht="21.75" customHeight="1">
      <c r="B82" s="59">
        <f>IF('①入力シート'!$B128="","",B81+1)</f>
      </c>
      <c r="C82" s="56">
        <f>ASC('①入力シート'!$L128)</f>
      </c>
      <c r="D82" s="108" t="str">
        <f>'①入力シート'!$B128&amp;" "&amp;'①入力シート'!$C128</f>
        <v> </v>
      </c>
      <c r="E82" s="56">
        <f>'①入力シート'!F128</f>
        <v>0</v>
      </c>
      <c r="F82" s="118">
        <f>IF('①入力シート'!$G128="","",'①入力シート'!$G128)</f>
      </c>
      <c r="G82" s="125">
        <f>IF('①入力シート'!$B128="","",'①入力シート'!$D$8)</f>
      </c>
      <c r="H82" s="123">
        <f>IF('①入力シート'!$B128="","",'①入力シート'!$I128)</f>
      </c>
      <c r="I82" s="125">
        <f>ASC('①入力シート'!$J128)</f>
      </c>
      <c r="J82" s="56">
        <f>ASC('①入力シート'!$K128)</f>
      </c>
    </row>
    <row r="83" spans="2:10" ht="21.75" customHeight="1">
      <c r="B83" s="59">
        <f>IF('①入力シート'!$B129="","",B82+1)</f>
      </c>
      <c r="C83" s="56">
        <f>ASC('①入力シート'!$L129)</f>
      </c>
      <c r="D83" s="108" t="str">
        <f>'①入力シート'!$B129&amp;" "&amp;'①入力シート'!$C129</f>
        <v> </v>
      </c>
      <c r="E83" s="56">
        <f>'①入力シート'!F129</f>
        <v>0</v>
      </c>
      <c r="F83" s="118">
        <f>IF('①入力シート'!$G129="","",'①入力シート'!$G129)</f>
      </c>
      <c r="G83" s="125">
        <f>IF('①入力シート'!$B129="","",'①入力シート'!$D$8)</f>
      </c>
      <c r="H83" s="123">
        <f>IF('①入力シート'!$B129="","",'①入力シート'!$I129)</f>
      </c>
      <c r="I83" s="125">
        <f>ASC('①入力シート'!$J129)</f>
      </c>
      <c r="J83" s="56">
        <f>ASC('①入力シート'!$K129)</f>
      </c>
    </row>
    <row r="84" spans="2:10" ht="21.75" customHeight="1">
      <c r="B84" s="59">
        <f>IF('①入力シート'!$B130="","",B83+1)</f>
      </c>
      <c r="C84" s="56">
        <f>ASC('①入力シート'!$L130)</f>
      </c>
      <c r="D84" s="108" t="str">
        <f>'①入力シート'!$B130&amp;" "&amp;'①入力シート'!$C130</f>
        <v> </v>
      </c>
      <c r="E84" s="56">
        <f>'①入力シート'!F130</f>
        <v>0</v>
      </c>
      <c r="F84" s="118">
        <f>IF('①入力シート'!$G130="","",'①入力シート'!$G130)</f>
      </c>
      <c r="G84" s="125">
        <f>IF('①入力シート'!$B130="","",'①入力シート'!$D$8)</f>
      </c>
      <c r="H84" s="123">
        <f>IF('①入力シート'!$B130="","",'①入力シート'!$I130)</f>
      </c>
      <c r="I84" s="125">
        <f>ASC('①入力シート'!$J130)</f>
      </c>
      <c r="J84" s="56">
        <f>ASC('①入力シート'!$K130)</f>
      </c>
    </row>
    <row r="85" spans="2:10" ht="21.75" customHeight="1">
      <c r="B85" s="59">
        <f>IF('①入力シート'!$B131="","",B84+1)</f>
      </c>
      <c r="C85" s="56">
        <f>ASC('①入力シート'!$L131)</f>
      </c>
      <c r="D85" s="108" t="str">
        <f>'①入力シート'!$B131&amp;" "&amp;'①入力シート'!$C131</f>
        <v> </v>
      </c>
      <c r="E85" s="56">
        <f>'①入力シート'!F131</f>
        <v>0</v>
      </c>
      <c r="F85" s="118">
        <f>IF('①入力シート'!$G131="","",'①入力シート'!$G131)</f>
      </c>
      <c r="G85" s="125">
        <f>IF('①入力シート'!$B131="","",'①入力シート'!$D$8)</f>
      </c>
      <c r="H85" s="123">
        <f>IF('①入力シート'!$B131="","",'①入力シート'!$I131)</f>
      </c>
      <c r="I85" s="125">
        <f>ASC('①入力シート'!$J131)</f>
      </c>
      <c r="J85" s="56">
        <f>ASC('①入力シート'!$K131)</f>
      </c>
    </row>
    <row r="86" spans="2:10" ht="21.75" customHeight="1">
      <c r="B86" s="59">
        <f>IF('①入力シート'!$B132="","",B85+1)</f>
      </c>
      <c r="C86" s="56">
        <f>ASC('①入力シート'!$L132)</f>
      </c>
      <c r="D86" s="108" t="str">
        <f>'①入力シート'!$B132&amp;" "&amp;'①入力シート'!$C132</f>
        <v> </v>
      </c>
      <c r="E86" s="56">
        <f>'①入力シート'!F132</f>
        <v>0</v>
      </c>
      <c r="F86" s="118">
        <f>IF('①入力シート'!$G132="","",'①入力シート'!$G132)</f>
      </c>
      <c r="G86" s="125">
        <f>IF('①入力シート'!$B132="","",'①入力シート'!$D$8)</f>
      </c>
      <c r="H86" s="123">
        <f>IF('①入力シート'!$B132="","",'①入力シート'!$I132)</f>
      </c>
      <c r="I86" s="125">
        <f>ASC('①入力シート'!$J132)</f>
      </c>
      <c r="J86" s="56">
        <f>ASC('①入力シート'!$K132)</f>
      </c>
    </row>
    <row r="87" spans="2:10" ht="21.75" customHeight="1">
      <c r="B87" s="59">
        <f>IF('①入力シート'!$B133="","",B86+1)</f>
      </c>
      <c r="C87" s="56">
        <f>ASC('①入力シート'!$L133)</f>
      </c>
      <c r="D87" s="108" t="str">
        <f>'①入力シート'!$B133&amp;" "&amp;'①入力シート'!$C133</f>
        <v> </v>
      </c>
      <c r="E87" s="56">
        <f>'①入力シート'!F133</f>
        <v>0</v>
      </c>
      <c r="F87" s="118">
        <f>IF('①入力シート'!$G133="","",'①入力シート'!$G133)</f>
      </c>
      <c r="G87" s="125">
        <f>IF('①入力シート'!$B133="","",'①入力シート'!$D$8)</f>
      </c>
      <c r="H87" s="123">
        <f>IF('①入力シート'!$B133="","",'①入力シート'!$I133)</f>
      </c>
      <c r="I87" s="125">
        <f>ASC('①入力シート'!$J133)</f>
      </c>
      <c r="J87" s="56">
        <f>ASC('①入力シート'!$K133)</f>
      </c>
    </row>
    <row r="88" spans="2:10" ht="21.75" customHeight="1">
      <c r="B88" s="59">
        <f>IF('①入力シート'!$B134="","",B87+1)</f>
      </c>
      <c r="C88" s="56">
        <f>ASC('①入力シート'!$L134)</f>
      </c>
      <c r="D88" s="108" t="str">
        <f>'①入力シート'!$B134&amp;" "&amp;'①入力シート'!$C134</f>
        <v> </v>
      </c>
      <c r="E88" s="56">
        <f>'①入力シート'!F134</f>
        <v>0</v>
      </c>
      <c r="F88" s="118">
        <f>IF('①入力シート'!$G134="","",'①入力シート'!$G134)</f>
      </c>
      <c r="G88" s="125">
        <f>IF('①入力シート'!$B134="","",'①入力シート'!$D$8)</f>
      </c>
      <c r="H88" s="123">
        <f>IF('①入力シート'!$B134="","",'①入力シート'!$I134)</f>
      </c>
      <c r="I88" s="125">
        <f>ASC('①入力シート'!$J134)</f>
      </c>
      <c r="J88" s="56">
        <f>ASC('①入力シート'!$K134)</f>
      </c>
    </row>
    <row r="89" spans="2:10" ht="21.75" customHeight="1">
      <c r="B89" s="59">
        <f>IF('①入力シート'!$B135="","",B88+1)</f>
      </c>
      <c r="C89" s="56">
        <f>ASC('①入力シート'!$L135)</f>
      </c>
      <c r="D89" s="108" t="str">
        <f>'①入力シート'!$B135&amp;" "&amp;'①入力シート'!$C135</f>
        <v> </v>
      </c>
      <c r="E89" s="56">
        <f>'①入力シート'!F135</f>
        <v>0</v>
      </c>
      <c r="F89" s="118">
        <f>IF('①入力シート'!$G135="","",'①入力シート'!$G135)</f>
      </c>
      <c r="G89" s="125">
        <f>IF('①入力シート'!$B135="","",'①入力シート'!$D$8)</f>
      </c>
      <c r="H89" s="123">
        <f>IF('①入力シート'!$B135="","",'①入力シート'!$I135)</f>
      </c>
      <c r="I89" s="125">
        <f>ASC('①入力シート'!$J135)</f>
      </c>
      <c r="J89" s="56">
        <f>ASC('①入力シート'!$K135)</f>
      </c>
    </row>
    <row r="90" spans="2:10" ht="21.75" customHeight="1">
      <c r="B90" s="59">
        <f>IF('①入力シート'!$B136="","",B89+1)</f>
      </c>
      <c r="C90" s="56">
        <f>ASC('①入力シート'!$L136)</f>
      </c>
      <c r="D90" s="108" t="str">
        <f>'①入力シート'!$B136&amp;" "&amp;'①入力シート'!$C136</f>
        <v> </v>
      </c>
      <c r="E90" s="56">
        <f>'①入力シート'!F136</f>
        <v>0</v>
      </c>
      <c r="F90" s="118">
        <f>IF('①入力シート'!$G136="","",'①入力シート'!$G136)</f>
      </c>
      <c r="G90" s="125">
        <f>IF('①入力シート'!$B136="","",'①入力シート'!$D$8)</f>
      </c>
      <c r="H90" s="123">
        <f>IF('①入力シート'!$B136="","",'①入力シート'!$I136)</f>
      </c>
      <c r="I90" s="125">
        <f>ASC('①入力シート'!$J136)</f>
      </c>
      <c r="J90" s="56">
        <f>ASC('①入力シート'!$K136)</f>
      </c>
    </row>
    <row r="91" spans="2:10" ht="21.75" customHeight="1">
      <c r="B91" s="59">
        <f>IF('①入力シート'!$B137="","",B90+1)</f>
      </c>
      <c r="C91" s="56">
        <f>ASC('①入力シート'!$L137)</f>
      </c>
      <c r="D91" s="108" t="str">
        <f>'①入力シート'!$B137&amp;" "&amp;'①入力シート'!$C137</f>
        <v> </v>
      </c>
      <c r="E91" s="56">
        <f>'①入力シート'!F137</f>
        <v>0</v>
      </c>
      <c r="F91" s="118">
        <f>IF('①入力シート'!$G137="","",'①入力シート'!$G137)</f>
      </c>
      <c r="G91" s="125">
        <f>IF('①入力シート'!$B137="","",'①入力シート'!$D$8)</f>
      </c>
      <c r="H91" s="123">
        <f>IF('①入力シート'!$B137="","",'①入力シート'!$I137)</f>
      </c>
      <c r="I91" s="125">
        <f>ASC('①入力シート'!$J137)</f>
      </c>
      <c r="J91" s="56">
        <f>ASC('①入力シート'!$K137)</f>
      </c>
    </row>
    <row r="92" spans="2:10" ht="21.75" customHeight="1">
      <c r="B92" s="59">
        <f>IF('①入力シート'!$B138="","",B91+1)</f>
      </c>
      <c r="C92" s="56">
        <f>ASC('①入力シート'!$L138)</f>
      </c>
      <c r="D92" s="108" t="str">
        <f>'①入力シート'!$B138&amp;" "&amp;'①入力シート'!$C138</f>
        <v> </v>
      </c>
      <c r="E92" s="56">
        <f>'①入力シート'!F138</f>
        <v>0</v>
      </c>
      <c r="F92" s="118">
        <f>IF('①入力シート'!$G138="","",'①入力シート'!$G138)</f>
      </c>
      <c r="G92" s="125">
        <f>IF('①入力シート'!$B138="","",'①入力シート'!$D$8)</f>
      </c>
      <c r="H92" s="123">
        <f>IF('①入力シート'!$B138="","",'①入力シート'!$I138)</f>
      </c>
      <c r="I92" s="125">
        <f>ASC('①入力シート'!$J138)</f>
      </c>
      <c r="J92" s="56">
        <f>ASC('①入力シート'!$K138)</f>
      </c>
    </row>
    <row r="93" spans="2:10" ht="21.75" customHeight="1">
      <c r="B93" s="59">
        <f>IF('①入力シート'!$B139="","",B92+1)</f>
      </c>
      <c r="C93" s="56">
        <f>ASC('①入力シート'!$L139)</f>
      </c>
      <c r="D93" s="108" t="str">
        <f>'①入力シート'!$B139&amp;" "&amp;'①入力シート'!$C139</f>
        <v> </v>
      </c>
      <c r="E93" s="56">
        <f>'①入力シート'!F139</f>
        <v>0</v>
      </c>
      <c r="F93" s="118">
        <f>IF('①入力シート'!$G139="","",'①入力シート'!$G139)</f>
      </c>
      <c r="G93" s="125">
        <f>IF('①入力シート'!$B139="","",'①入力シート'!$D$8)</f>
      </c>
      <c r="H93" s="123">
        <f>IF('①入力シート'!$B139="","",'①入力シート'!$I139)</f>
      </c>
      <c r="I93" s="125">
        <f>ASC('①入力シート'!$J139)</f>
      </c>
      <c r="J93" s="56">
        <f>ASC('①入力シート'!$K139)</f>
      </c>
    </row>
    <row r="94" spans="2:10" ht="21.75" customHeight="1">
      <c r="B94" s="59">
        <f>IF('①入力シート'!$B140="","",B93+1)</f>
      </c>
      <c r="C94" s="56">
        <f>ASC('①入力シート'!$L140)</f>
      </c>
      <c r="D94" s="108" t="str">
        <f>'①入力シート'!$B140&amp;" "&amp;'①入力シート'!$C140</f>
        <v> </v>
      </c>
      <c r="E94" s="56">
        <f>'①入力シート'!F140</f>
        <v>0</v>
      </c>
      <c r="F94" s="118">
        <f>IF('①入力シート'!$G140="","",'①入力シート'!$G140)</f>
      </c>
      <c r="G94" s="125">
        <f>IF('①入力シート'!$B140="","",'①入力シート'!$D$8)</f>
      </c>
      <c r="H94" s="123">
        <f>IF('①入力シート'!$B140="","",'①入力シート'!$I140)</f>
      </c>
      <c r="I94" s="125">
        <f>ASC('①入力シート'!$J140)</f>
      </c>
      <c r="J94" s="56">
        <f>ASC('①入力シート'!$K140)</f>
      </c>
    </row>
    <row r="95" spans="2:10" ht="21.75" customHeight="1">
      <c r="B95" s="59">
        <f>IF('①入力シート'!$B141="","",B94+1)</f>
      </c>
      <c r="C95" s="56">
        <f>ASC('①入力シート'!$L141)</f>
      </c>
      <c r="D95" s="108" t="str">
        <f>'①入力シート'!$B141&amp;" "&amp;'①入力シート'!$C141</f>
        <v> </v>
      </c>
      <c r="E95" s="56">
        <f>'①入力シート'!F141</f>
        <v>0</v>
      </c>
      <c r="F95" s="118">
        <f>IF('①入力シート'!$G141="","",'①入力シート'!$G141)</f>
      </c>
      <c r="G95" s="125">
        <f>IF('①入力シート'!$B141="","",'①入力シート'!$D$8)</f>
      </c>
      <c r="H95" s="123">
        <f>IF('①入力シート'!$B141="","",'①入力シート'!$I141)</f>
      </c>
      <c r="I95" s="125">
        <f>ASC('①入力シート'!$J141)</f>
      </c>
      <c r="J95" s="56">
        <f>ASC('①入力シート'!$K141)</f>
      </c>
    </row>
    <row r="96" spans="2:10" ht="21.75" customHeight="1">
      <c r="B96" s="59">
        <f>IF('①入力シート'!$B142="","",B95+1)</f>
      </c>
      <c r="C96" s="56">
        <f>ASC('①入力シート'!$L142)</f>
      </c>
      <c r="D96" s="108" t="str">
        <f>'①入力シート'!$B142&amp;" "&amp;'①入力シート'!$C142</f>
        <v> </v>
      </c>
      <c r="E96" s="56">
        <f>'①入力シート'!F142</f>
        <v>0</v>
      </c>
      <c r="F96" s="118">
        <f>IF('①入力シート'!$G142="","",'①入力シート'!$G142)</f>
      </c>
      <c r="G96" s="125">
        <f>IF('①入力シート'!$B142="","",'①入力シート'!$D$8)</f>
      </c>
      <c r="H96" s="123">
        <f>IF('①入力シート'!$B142="","",'①入力シート'!$I142)</f>
      </c>
      <c r="I96" s="125">
        <f>ASC('①入力シート'!$J142)</f>
      </c>
      <c r="J96" s="56">
        <f>ASC('①入力シート'!$K142)</f>
      </c>
    </row>
    <row r="97" spans="2:10" ht="21.75" customHeight="1">
      <c r="B97" s="59">
        <f>IF('①入力シート'!$B143="","",B96+1)</f>
      </c>
      <c r="C97" s="56">
        <f>ASC('①入力シート'!$L143)</f>
      </c>
      <c r="D97" s="108" t="str">
        <f>'①入力シート'!$B143&amp;" "&amp;'①入力シート'!$C143</f>
        <v> </v>
      </c>
      <c r="E97" s="56">
        <f>'①入力シート'!F143</f>
        <v>0</v>
      </c>
      <c r="F97" s="118">
        <f>IF('①入力シート'!$G143="","",'①入力シート'!$G143)</f>
      </c>
      <c r="G97" s="125">
        <f>IF('①入力シート'!$B143="","",'①入力シート'!$D$8)</f>
      </c>
      <c r="H97" s="123">
        <f>IF('①入力シート'!$B143="","",'①入力シート'!$I143)</f>
      </c>
      <c r="I97" s="125">
        <f>ASC('①入力シート'!$J143)</f>
      </c>
      <c r="J97" s="56">
        <f>ASC('①入力シート'!$K143)</f>
      </c>
    </row>
    <row r="98" spans="2:10" ht="21.75" customHeight="1">
      <c r="B98" s="59">
        <f>IF('①入力シート'!$B144="","",B97+1)</f>
      </c>
      <c r="C98" s="56">
        <f>ASC('①入力シート'!$L144)</f>
      </c>
      <c r="D98" s="108" t="str">
        <f>'①入力シート'!$B144&amp;" "&amp;'①入力シート'!$C144</f>
        <v> </v>
      </c>
      <c r="E98" s="56">
        <f>'①入力シート'!F144</f>
        <v>0</v>
      </c>
      <c r="F98" s="118">
        <f>IF('①入力シート'!$G144="","",'①入力シート'!$G144)</f>
      </c>
      <c r="G98" s="125">
        <f>IF('①入力シート'!$B144="","",'①入力シート'!$D$8)</f>
      </c>
      <c r="H98" s="123">
        <f>IF('①入力シート'!$B144="","",'①入力シート'!$I144)</f>
      </c>
      <c r="I98" s="125">
        <f>ASC('①入力シート'!$J144)</f>
      </c>
      <c r="J98" s="56">
        <f>ASC('①入力シート'!$K144)</f>
      </c>
    </row>
    <row r="99" spans="2:10" ht="21.75" customHeight="1">
      <c r="B99" s="59">
        <f>IF('①入力シート'!$B145="","",B98+1)</f>
      </c>
      <c r="C99" s="56">
        <f>ASC('①入力シート'!$L145)</f>
      </c>
      <c r="D99" s="108" t="str">
        <f>'①入力シート'!$B145&amp;" "&amp;'①入力シート'!$C145</f>
        <v> </v>
      </c>
      <c r="E99" s="56">
        <f>'①入力シート'!F145</f>
        <v>0</v>
      </c>
      <c r="F99" s="118">
        <f>IF('①入力シート'!$G145="","",'①入力シート'!$G145)</f>
      </c>
      <c r="G99" s="125">
        <f>IF('①入力シート'!$B145="","",'①入力シート'!$D$8)</f>
      </c>
      <c r="H99" s="123">
        <f>IF('①入力シート'!$B145="","",'①入力シート'!$I145)</f>
      </c>
      <c r="I99" s="125">
        <f>ASC('①入力シート'!$J145)</f>
      </c>
      <c r="J99" s="56">
        <f>ASC('①入力シート'!$K145)</f>
      </c>
    </row>
    <row r="100" spans="2:10" ht="21.75" customHeight="1">
      <c r="B100" s="59">
        <f>IF('①入力シート'!$B146="","",B99+1)</f>
      </c>
      <c r="C100" s="56">
        <f>ASC('①入力シート'!$L146)</f>
      </c>
      <c r="D100" s="108" t="str">
        <f>'①入力シート'!$B146&amp;" "&amp;'①入力シート'!$C146</f>
        <v> </v>
      </c>
      <c r="E100" s="56">
        <f>'①入力シート'!F146</f>
        <v>0</v>
      </c>
      <c r="F100" s="118">
        <f>IF('①入力シート'!$G146="","",'①入力シート'!$G146)</f>
      </c>
      <c r="G100" s="125">
        <f>IF('①入力シート'!$B146="","",'①入力シート'!$D$8)</f>
      </c>
      <c r="H100" s="123">
        <f>IF('①入力シート'!$B146="","",'①入力シート'!$I146)</f>
      </c>
      <c r="I100" s="125">
        <f>ASC('①入力シート'!$J146)</f>
      </c>
      <c r="J100" s="56">
        <f>ASC('①入力シート'!$K146)</f>
      </c>
    </row>
    <row r="101" spans="2:10" ht="21.75" customHeight="1">
      <c r="B101" s="59">
        <f>IF('①入力シート'!$B147="","",B100+1)</f>
      </c>
      <c r="C101" s="56">
        <f>ASC('①入力シート'!$L147)</f>
      </c>
      <c r="D101" s="108" t="str">
        <f>'①入力シート'!$B147&amp;" "&amp;'①入力シート'!$C147</f>
        <v> </v>
      </c>
      <c r="E101" s="56">
        <f>'①入力シート'!F147</f>
        <v>0</v>
      </c>
      <c r="F101" s="118">
        <f>IF('①入力シート'!$G147="","",'①入力シート'!$G147)</f>
      </c>
      <c r="G101" s="125">
        <f>IF('①入力シート'!$B147="","",'①入力シート'!$D$8)</f>
      </c>
      <c r="H101" s="123">
        <f>IF('①入力シート'!$B147="","",'①入力シート'!$I147)</f>
      </c>
      <c r="I101" s="125">
        <f>ASC('①入力シート'!$J147)</f>
      </c>
      <c r="J101" s="56">
        <f>ASC('①入力シート'!$K147)</f>
      </c>
    </row>
    <row r="102" spans="2:10" ht="21.75" customHeight="1">
      <c r="B102" s="59">
        <f>IF('①入力シート'!$B148="","",B101+1)</f>
      </c>
      <c r="C102" s="56">
        <f>ASC('①入力シート'!$L148)</f>
      </c>
      <c r="D102" s="108" t="str">
        <f>'①入力シート'!$B148&amp;" "&amp;'①入力シート'!$C148</f>
        <v> </v>
      </c>
      <c r="E102" s="56">
        <f>'①入力シート'!F148</f>
        <v>0</v>
      </c>
      <c r="F102" s="118">
        <f>IF('①入力シート'!$G148="","",'①入力シート'!$G148)</f>
      </c>
      <c r="G102" s="125">
        <f>IF('①入力シート'!$B148="","",'①入力シート'!$D$8)</f>
      </c>
      <c r="H102" s="123">
        <f>IF('①入力シート'!$B148="","",'①入力シート'!$I148)</f>
      </c>
      <c r="I102" s="125">
        <f>ASC('①入力シート'!$J148)</f>
      </c>
      <c r="J102" s="56">
        <f>ASC('①入力シート'!$K148)</f>
      </c>
    </row>
    <row r="103" spans="2:10" ht="21.75" customHeight="1">
      <c r="B103" s="59">
        <f>IF('①入力シート'!$B149="","",B102+1)</f>
      </c>
      <c r="C103" s="56">
        <f>ASC('①入力シート'!$L149)</f>
      </c>
      <c r="D103" s="108" t="str">
        <f>'①入力シート'!$B149&amp;" "&amp;'①入力シート'!$C149</f>
        <v> </v>
      </c>
      <c r="E103" s="56">
        <f>'①入力シート'!F149</f>
        <v>0</v>
      </c>
      <c r="F103" s="118">
        <f>IF('①入力シート'!$G149="","",'①入力シート'!$G149)</f>
      </c>
      <c r="G103" s="125">
        <f>IF('①入力シート'!$B149="","",'①入力シート'!$D$8)</f>
      </c>
      <c r="H103" s="123">
        <f>IF('①入力シート'!$B149="","",'①入力シート'!$I149)</f>
      </c>
      <c r="I103" s="125">
        <f>ASC('①入力シート'!$J149)</f>
      </c>
      <c r="J103" s="56">
        <f>ASC('①入力シート'!$K149)</f>
      </c>
    </row>
    <row r="104" spans="2:10" ht="21.75" customHeight="1">
      <c r="B104" s="59">
        <f>IF('①入力シート'!$B150="","",B103+1)</f>
      </c>
      <c r="C104" s="56">
        <f>ASC('①入力シート'!$L150)</f>
      </c>
      <c r="D104" s="108" t="str">
        <f>'①入力シート'!$B150&amp;" "&amp;'①入力シート'!$C150</f>
        <v> </v>
      </c>
      <c r="E104" s="56">
        <f>'①入力シート'!F150</f>
        <v>0</v>
      </c>
      <c r="F104" s="118">
        <f>IF('①入力シート'!$G150="","",'①入力シート'!$G150)</f>
      </c>
      <c r="G104" s="125">
        <f>IF('①入力シート'!$B150="","",'①入力シート'!$D$8)</f>
      </c>
      <c r="H104" s="123">
        <f>IF('①入力シート'!$B150="","",'①入力シート'!$I150)</f>
      </c>
      <c r="I104" s="125">
        <f>ASC('①入力シート'!$J150)</f>
      </c>
      <c r="J104" s="56">
        <f>ASC('①入力シート'!$K150)</f>
      </c>
    </row>
    <row r="105" spans="2:10" ht="21.75" customHeight="1">
      <c r="B105" s="59">
        <f>IF('①入力シート'!$B151="","",B104+1)</f>
      </c>
      <c r="C105" s="56">
        <f>ASC('①入力シート'!$L151)</f>
      </c>
      <c r="D105" s="108" t="str">
        <f>'①入力シート'!$B151&amp;" "&amp;'①入力シート'!$C151</f>
        <v> </v>
      </c>
      <c r="E105" s="56">
        <f>'①入力シート'!F151</f>
        <v>0</v>
      </c>
      <c r="F105" s="118">
        <f>IF('①入力シート'!$G151="","",'①入力シート'!$G151)</f>
      </c>
      <c r="G105" s="125">
        <f>IF('①入力シート'!$B151="","",'①入力シート'!$D$8)</f>
      </c>
      <c r="H105" s="123">
        <f>IF('①入力シート'!$B151="","",'①入力シート'!$I151)</f>
      </c>
      <c r="I105" s="125">
        <f>ASC('①入力シート'!$J151)</f>
      </c>
      <c r="J105" s="56">
        <f>ASC('①入力シート'!$K151)</f>
      </c>
    </row>
    <row r="106" spans="2:10" ht="21.75" customHeight="1">
      <c r="B106" s="59">
        <f>IF('①入力シート'!$B152="","",B105+1)</f>
      </c>
      <c r="C106" s="56">
        <f>ASC('①入力シート'!$L152)</f>
      </c>
      <c r="D106" s="108" t="str">
        <f>'①入力シート'!$B152&amp;" "&amp;'①入力シート'!$C152</f>
        <v> </v>
      </c>
      <c r="E106" s="56">
        <f>'①入力シート'!F152</f>
        <v>0</v>
      </c>
      <c r="F106" s="118">
        <f>IF('①入力シート'!$G152="","",'①入力シート'!$G152)</f>
      </c>
      <c r="G106" s="125">
        <f>IF('①入力シート'!$B152="","",'①入力シート'!$D$8)</f>
      </c>
      <c r="H106" s="123">
        <f>IF('①入力シート'!$B152="","",'①入力シート'!$I152)</f>
      </c>
      <c r="I106" s="125">
        <f>ASC('①入力シート'!$J152)</f>
      </c>
      <c r="J106" s="56">
        <f>ASC('①入力シート'!$K152)</f>
      </c>
    </row>
  </sheetData>
  <sheetProtection/>
  <mergeCells count="2">
    <mergeCell ref="I3:J3"/>
    <mergeCell ref="I4:J4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scale="90" r:id="rId1"/>
  <headerFooter alignWithMargins="0">
    <oddHeader>&amp;R&amp;"ＭＳ 明朝,標準"&amp;UNo.　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U54"/>
  <sheetViews>
    <sheetView view="pageBreakPreview" zoomScale="75" zoomScaleNormal="90" zoomScaleSheetLayoutView="75" workbookViewId="0" topLeftCell="A22">
      <selection activeCell="M52" sqref="M52:U52"/>
    </sheetView>
  </sheetViews>
  <sheetFormatPr defaultColWidth="9.140625" defaultRowHeight="15"/>
  <cols>
    <col min="1" max="1" width="3.421875" style="89" customWidth="1"/>
    <col min="2" max="2" width="7.140625" style="89" customWidth="1"/>
    <col min="3" max="3" width="13.7109375" style="89" customWidth="1"/>
    <col min="4" max="10" width="9.140625" style="89" customWidth="1"/>
    <col min="11" max="12" width="3.421875" style="89" customWidth="1"/>
    <col min="13" max="13" width="7.140625" style="89" customWidth="1"/>
    <col min="14" max="14" width="13.7109375" style="89" customWidth="1"/>
    <col min="15" max="21" width="9.140625" style="89" customWidth="1"/>
    <col min="22" max="22" width="3.421875" style="89" customWidth="1"/>
    <col min="23" max="16384" width="9.00390625" style="98" customWidth="1"/>
  </cols>
  <sheetData>
    <row r="1" spans="5:21" ht="19.5" customHeight="1">
      <c r="E1" s="90" t="s">
        <v>146</v>
      </c>
      <c r="F1" s="91">
        <f>ASC('①入力シート'!$C$2)</f>
      </c>
      <c r="G1" s="92" t="s">
        <v>147</v>
      </c>
      <c r="J1" s="50" t="s">
        <v>148</v>
      </c>
      <c r="P1" s="90" t="s">
        <v>146</v>
      </c>
      <c r="Q1" s="91">
        <f>ASC('①入力シート'!$C$2)</f>
      </c>
      <c r="R1" s="92" t="s">
        <v>147</v>
      </c>
      <c r="U1" s="50" t="s">
        <v>171</v>
      </c>
    </row>
    <row r="2" spans="2:21" ht="18.75">
      <c r="B2" s="246" t="s">
        <v>149</v>
      </c>
      <c r="C2" s="246"/>
      <c r="D2" s="246"/>
      <c r="E2" s="246"/>
      <c r="F2" s="246"/>
      <c r="G2" s="246"/>
      <c r="H2" s="246"/>
      <c r="I2" s="246"/>
      <c r="J2" s="246"/>
      <c r="M2" s="246" t="s">
        <v>149</v>
      </c>
      <c r="N2" s="246"/>
      <c r="O2" s="246"/>
      <c r="P2" s="246"/>
      <c r="Q2" s="246"/>
      <c r="R2" s="246"/>
      <c r="S2" s="246"/>
      <c r="T2" s="246"/>
      <c r="U2" s="246"/>
    </row>
    <row r="3" ht="6" customHeight="1" thickBot="1"/>
    <row r="4" spans="2:21" ht="25.5" customHeight="1" thickBot="1">
      <c r="B4" s="227" t="s">
        <v>150</v>
      </c>
      <c r="C4" s="228"/>
      <c r="D4" s="229">
        <f>'①入力シート'!$D$8</f>
        <v>0</v>
      </c>
      <c r="E4" s="230"/>
      <c r="F4" s="230"/>
      <c r="G4" s="230"/>
      <c r="H4" s="230"/>
      <c r="I4" s="230"/>
      <c r="J4" s="231"/>
      <c r="M4" s="227" t="s">
        <v>150</v>
      </c>
      <c r="N4" s="228"/>
      <c r="O4" s="229">
        <f>'①入力シート'!$D$8</f>
        <v>0</v>
      </c>
      <c r="P4" s="230"/>
      <c r="Q4" s="230"/>
      <c r="R4" s="230"/>
      <c r="S4" s="230"/>
      <c r="T4" s="230"/>
      <c r="U4" s="231"/>
    </row>
    <row r="5" spans="2:21" s="89" customFormat="1" ht="17.25" customHeight="1">
      <c r="B5" s="232" t="s">
        <v>162</v>
      </c>
      <c r="C5" s="247" t="s">
        <v>169</v>
      </c>
      <c r="D5" s="93" t="s">
        <v>151</v>
      </c>
      <c r="E5" s="224">
        <f>ASC('①入力シート'!$D$10)</f>
      </c>
      <c r="F5" s="224"/>
      <c r="G5" s="224"/>
      <c r="H5" s="235"/>
      <c r="I5" s="235"/>
      <c r="J5" s="236"/>
      <c r="M5" s="232" t="s">
        <v>162</v>
      </c>
      <c r="N5" s="247" t="s">
        <v>169</v>
      </c>
      <c r="O5" s="93" t="s">
        <v>151</v>
      </c>
      <c r="P5" s="224">
        <f>ASC('①入力シート'!$D$10)</f>
      </c>
      <c r="Q5" s="224"/>
      <c r="R5" s="224"/>
      <c r="S5" s="235"/>
      <c r="T5" s="235"/>
      <c r="U5" s="236"/>
    </row>
    <row r="6" spans="2:21" s="89" customFormat="1" ht="17.25" customHeight="1">
      <c r="B6" s="233"/>
      <c r="C6" s="244"/>
      <c r="D6" s="237">
        <f>IF('①入力シート'!$D$11="","",ASC('①入力シート'!$D$11))</f>
      </c>
      <c r="E6" s="238"/>
      <c r="F6" s="238"/>
      <c r="G6" s="238"/>
      <c r="H6" s="238"/>
      <c r="I6" s="238"/>
      <c r="J6" s="239"/>
      <c r="M6" s="233"/>
      <c r="N6" s="244"/>
      <c r="O6" s="237">
        <f>IF('①入力シート'!$D$11="","",ASC('①入力シート'!$D$11))</f>
      </c>
      <c r="P6" s="238"/>
      <c r="Q6" s="238"/>
      <c r="R6" s="238"/>
      <c r="S6" s="238"/>
      <c r="T6" s="238"/>
      <c r="U6" s="239"/>
    </row>
    <row r="7" spans="2:21" s="89" customFormat="1" ht="17.25" customHeight="1">
      <c r="B7" s="233"/>
      <c r="C7" s="99" t="s">
        <v>168</v>
      </c>
      <c r="D7" s="240">
        <f>'①入力シート'!$D$9</f>
        <v>0</v>
      </c>
      <c r="E7" s="241"/>
      <c r="F7" s="241"/>
      <c r="G7" s="241"/>
      <c r="H7" s="241"/>
      <c r="I7" s="241"/>
      <c r="J7" s="242"/>
      <c r="M7" s="233"/>
      <c r="N7" s="99" t="s">
        <v>168</v>
      </c>
      <c r="O7" s="240">
        <f>'①入力シート'!$D$9</f>
        <v>0</v>
      </c>
      <c r="P7" s="241"/>
      <c r="Q7" s="241"/>
      <c r="R7" s="241"/>
      <c r="S7" s="241"/>
      <c r="T7" s="241"/>
      <c r="U7" s="242"/>
    </row>
    <row r="8" spans="2:21" s="89" customFormat="1" ht="17.25" customHeight="1">
      <c r="B8" s="233"/>
      <c r="C8" s="243" t="s">
        <v>167</v>
      </c>
      <c r="D8" s="101" t="s">
        <v>136</v>
      </c>
      <c r="E8" s="245">
        <f>ASC('①入力シート'!$D$12)</f>
      </c>
      <c r="F8" s="245"/>
      <c r="G8" s="102" t="s">
        <v>137</v>
      </c>
      <c r="H8" s="245">
        <f>ASC('①入力シート'!$D$13)</f>
      </c>
      <c r="I8" s="245"/>
      <c r="J8" s="250"/>
      <c r="M8" s="233"/>
      <c r="N8" s="243" t="s">
        <v>167</v>
      </c>
      <c r="O8" s="101" t="s">
        <v>136</v>
      </c>
      <c r="P8" s="245">
        <f>ASC('①入力シート'!$D$12)</f>
      </c>
      <c r="Q8" s="245"/>
      <c r="R8" s="102" t="s">
        <v>137</v>
      </c>
      <c r="S8" s="245">
        <f>ASC('①入力シート'!$D$13)</f>
      </c>
      <c r="T8" s="245"/>
      <c r="U8" s="250"/>
    </row>
    <row r="9" spans="2:21" s="89" customFormat="1" ht="17.25" customHeight="1">
      <c r="B9" s="233"/>
      <c r="C9" s="244"/>
      <c r="D9" s="102" t="s">
        <v>139</v>
      </c>
      <c r="E9" s="225">
        <f>ASC('①入力シート'!$D$14)</f>
      </c>
      <c r="F9" s="225"/>
      <c r="G9" s="225"/>
      <c r="H9" s="225"/>
      <c r="I9" s="225"/>
      <c r="J9" s="226"/>
      <c r="M9" s="233"/>
      <c r="N9" s="244"/>
      <c r="O9" s="102" t="s">
        <v>139</v>
      </c>
      <c r="P9" s="225">
        <f>ASC('①入力シート'!$D$14)</f>
      </c>
      <c r="Q9" s="225"/>
      <c r="R9" s="225"/>
      <c r="S9" s="225"/>
      <c r="T9" s="225"/>
      <c r="U9" s="226"/>
    </row>
    <row r="10" spans="2:21" s="89" customFormat="1" ht="17.25" customHeight="1">
      <c r="B10" s="233"/>
      <c r="C10" s="100" t="s">
        <v>166</v>
      </c>
      <c r="D10" s="237">
        <f>'①入力シート'!$J$9</f>
        <v>0</v>
      </c>
      <c r="E10" s="238"/>
      <c r="F10" s="238"/>
      <c r="G10" s="238"/>
      <c r="H10" s="238"/>
      <c r="I10" s="238"/>
      <c r="J10" s="239"/>
      <c r="M10" s="233"/>
      <c r="N10" s="100" t="s">
        <v>166</v>
      </c>
      <c r="O10" s="237">
        <f>'①入力シート'!$J$9</f>
        <v>0</v>
      </c>
      <c r="P10" s="238"/>
      <c r="Q10" s="238"/>
      <c r="R10" s="238"/>
      <c r="S10" s="238"/>
      <c r="T10" s="238"/>
      <c r="U10" s="239"/>
    </row>
    <row r="11" spans="2:21" s="89" customFormat="1" ht="17.25" customHeight="1">
      <c r="B11" s="233"/>
      <c r="C11" s="99" t="s">
        <v>152</v>
      </c>
      <c r="D11" s="240">
        <f>ASC('①入力シート'!$J$10)</f>
      </c>
      <c r="E11" s="241"/>
      <c r="F11" s="241"/>
      <c r="G11" s="241"/>
      <c r="H11" s="241"/>
      <c r="I11" s="241"/>
      <c r="J11" s="242"/>
      <c r="M11" s="233"/>
      <c r="N11" s="99" t="s">
        <v>152</v>
      </c>
      <c r="O11" s="240">
        <f>ASC('①入力シート'!$J$10)</f>
      </c>
      <c r="P11" s="241"/>
      <c r="Q11" s="241"/>
      <c r="R11" s="241"/>
      <c r="S11" s="241"/>
      <c r="T11" s="241"/>
      <c r="U11" s="242"/>
    </row>
    <row r="12" spans="2:21" s="89" customFormat="1" ht="17.25" customHeight="1">
      <c r="B12" s="233"/>
      <c r="C12" s="248" t="s">
        <v>165</v>
      </c>
      <c r="D12" s="101" t="s">
        <v>136</v>
      </c>
      <c r="E12" s="245">
        <f>ASC('①入力シート'!$J$11)</f>
      </c>
      <c r="F12" s="245"/>
      <c r="G12" s="102" t="s">
        <v>137</v>
      </c>
      <c r="H12" s="245">
        <f>ASC('①入力シート'!$J$12)</f>
      </c>
      <c r="I12" s="245"/>
      <c r="J12" s="250"/>
      <c r="M12" s="233"/>
      <c r="N12" s="248" t="s">
        <v>165</v>
      </c>
      <c r="O12" s="101" t="s">
        <v>136</v>
      </c>
      <c r="P12" s="245">
        <f>ASC('①入力シート'!$J$11)</f>
      </c>
      <c r="Q12" s="245"/>
      <c r="R12" s="102" t="s">
        <v>137</v>
      </c>
      <c r="S12" s="245">
        <f>ASC('①入力シート'!$J$12)</f>
      </c>
      <c r="T12" s="245"/>
      <c r="U12" s="250"/>
    </row>
    <row r="13" spans="2:21" s="89" customFormat="1" ht="17.25" customHeight="1" thickBot="1">
      <c r="B13" s="234"/>
      <c r="C13" s="249"/>
      <c r="D13" s="103" t="s">
        <v>139</v>
      </c>
      <c r="E13" s="251">
        <f>ASC('①入力シート'!$J$13)</f>
      </c>
      <c r="F13" s="251"/>
      <c r="G13" s="251"/>
      <c r="H13" s="251"/>
      <c r="I13" s="251"/>
      <c r="J13" s="252"/>
      <c r="M13" s="234"/>
      <c r="N13" s="249"/>
      <c r="O13" s="103" t="s">
        <v>139</v>
      </c>
      <c r="P13" s="251">
        <f>ASC('①入力シート'!$J$13)</f>
      </c>
      <c r="Q13" s="251"/>
      <c r="R13" s="251"/>
      <c r="S13" s="251"/>
      <c r="T13" s="251"/>
      <c r="U13" s="252"/>
    </row>
    <row r="14" spans="2:21" s="89" customFormat="1" ht="18" thickBot="1">
      <c r="B14" s="264" t="s">
        <v>153</v>
      </c>
      <c r="C14" s="265"/>
      <c r="D14" s="265"/>
      <c r="E14" s="265"/>
      <c r="F14" s="265"/>
      <c r="G14" s="265"/>
      <c r="H14" s="265"/>
      <c r="I14" s="265"/>
      <c r="J14" s="266"/>
      <c r="M14" s="264" t="s">
        <v>153</v>
      </c>
      <c r="N14" s="265"/>
      <c r="O14" s="265"/>
      <c r="P14" s="265"/>
      <c r="Q14" s="265"/>
      <c r="R14" s="265"/>
      <c r="S14" s="265"/>
      <c r="T14" s="265"/>
      <c r="U14" s="266"/>
    </row>
    <row r="15" spans="2:21" s="89" customFormat="1" ht="18" thickBot="1">
      <c r="B15" s="267" t="s">
        <v>164</v>
      </c>
      <c r="C15" s="268"/>
      <c r="D15" s="268" t="s">
        <v>163</v>
      </c>
      <c r="E15" s="268"/>
      <c r="F15" s="268"/>
      <c r="G15" s="268" t="s">
        <v>170</v>
      </c>
      <c r="H15" s="268"/>
      <c r="I15" s="268" t="s">
        <v>154</v>
      </c>
      <c r="J15" s="269"/>
      <c r="M15" s="267" t="s">
        <v>164</v>
      </c>
      <c r="N15" s="268"/>
      <c r="O15" s="268" t="s">
        <v>163</v>
      </c>
      <c r="P15" s="268"/>
      <c r="Q15" s="268"/>
      <c r="R15" s="268" t="s">
        <v>170</v>
      </c>
      <c r="S15" s="268"/>
      <c r="T15" s="268" t="s">
        <v>154</v>
      </c>
      <c r="U15" s="269"/>
    </row>
    <row r="16" spans="2:21" s="89" customFormat="1" ht="15" customHeight="1">
      <c r="B16" s="285" t="str">
        <f>'①入力シート'!$B19&amp;" "&amp;'①入力シート'!$C19</f>
        <v> </v>
      </c>
      <c r="C16" s="286"/>
      <c r="D16" s="94" t="s">
        <v>161</v>
      </c>
      <c r="E16" s="253">
        <f>IF('①入力シート'!$B19="","",'①入力シート'!$H19)</f>
      </c>
      <c r="F16" s="254"/>
      <c r="G16" s="255">
        <f>ASC('①入力シート'!$K19)</f>
      </c>
      <c r="H16" s="256"/>
      <c r="I16" s="255">
        <f>ASC('①入力シート'!$L19)</f>
      </c>
      <c r="J16" s="259"/>
      <c r="M16" s="270" t="str">
        <f>'①入力シート'!$B34&amp;" "&amp;'①入力シート'!$C34</f>
        <v> </v>
      </c>
      <c r="N16" s="271"/>
      <c r="O16" s="94" t="s">
        <v>161</v>
      </c>
      <c r="P16" s="253">
        <f>IF('①入力シート'!$B34="","",'①入力シート'!$H34)</f>
      </c>
      <c r="Q16" s="254"/>
      <c r="R16" s="255">
        <f>ASC('①入力シート'!$K34)</f>
      </c>
      <c r="S16" s="256"/>
      <c r="T16" s="255">
        <f>ASC('①入力シート'!$L34)</f>
      </c>
      <c r="U16" s="259"/>
    </row>
    <row r="17" spans="2:21" s="89" customFormat="1" ht="15" customHeight="1">
      <c r="B17" s="287"/>
      <c r="C17" s="288"/>
      <c r="D17" s="261">
        <f>ASC('①入力シート'!$J19)</f>
      </c>
      <c r="E17" s="262"/>
      <c r="F17" s="263"/>
      <c r="G17" s="257"/>
      <c r="H17" s="258"/>
      <c r="I17" s="257"/>
      <c r="J17" s="260"/>
      <c r="M17" s="272"/>
      <c r="N17" s="273"/>
      <c r="O17" s="261">
        <f>ASC('①入力シート'!$J34)</f>
      </c>
      <c r="P17" s="262"/>
      <c r="Q17" s="263"/>
      <c r="R17" s="257"/>
      <c r="S17" s="258"/>
      <c r="T17" s="257"/>
      <c r="U17" s="260"/>
    </row>
    <row r="18" spans="2:21" s="89" customFormat="1" ht="15" customHeight="1">
      <c r="B18" s="270" t="str">
        <f>'①入力シート'!$B20&amp;" "&amp;'①入力シート'!$C20</f>
        <v> </v>
      </c>
      <c r="C18" s="271"/>
      <c r="D18" s="94" t="s">
        <v>161</v>
      </c>
      <c r="E18" s="253">
        <f>IF('①入力シート'!$B20="","",'①入力シート'!$H20)</f>
      </c>
      <c r="F18" s="254"/>
      <c r="G18" s="255">
        <f>ASC('①入力シート'!$K20)</f>
      </c>
      <c r="H18" s="256"/>
      <c r="I18" s="255">
        <f>ASC('①入力シート'!$L20)</f>
      </c>
      <c r="J18" s="259"/>
      <c r="M18" s="270" t="str">
        <f>'①入力シート'!$B35&amp;" "&amp;'①入力シート'!$C35</f>
        <v> </v>
      </c>
      <c r="N18" s="271"/>
      <c r="O18" s="94" t="s">
        <v>151</v>
      </c>
      <c r="P18" s="253">
        <f>IF('①入力シート'!$B35="","",'①入力シート'!$H35)</f>
      </c>
      <c r="Q18" s="254"/>
      <c r="R18" s="255">
        <f>ASC('①入力シート'!$K35)</f>
      </c>
      <c r="S18" s="256"/>
      <c r="T18" s="255">
        <f>ASC('①入力シート'!$L35)</f>
      </c>
      <c r="U18" s="259"/>
    </row>
    <row r="19" spans="2:21" s="89" customFormat="1" ht="15" customHeight="1">
      <c r="B19" s="272"/>
      <c r="C19" s="273"/>
      <c r="D19" s="261">
        <f>ASC('①入力シート'!$J20)</f>
      </c>
      <c r="E19" s="262"/>
      <c r="F19" s="263"/>
      <c r="G19" s="257"/>
      <c r="H19" s="258"/>
      <c r="I19" s="257"/>
      <c r="J19" s="260"/>
      <c r="M19" s="272"/>
      <c r="N19" s="273"/>
      <c r="O19" s="261">
        <f>ASC('①入力シート'!$J35)</f>
      </c>
      <c r="P19" s="262"/>
      <c r="Q19" s="263"/>
      <c r="R19" s="257"/>
      <c r="S19" s="258"/>
      <c r="T19" s="257"/>
      <c r="U19" s="260"/>
    </row>
    <row r="20" spans="2:21" s="89" customFormat="1" ht="15" customHeight="1">
      <c r="B20" s="270" t="str">
        <f>'①入力シート'!$B21&amp;" "&amp;'①入力シート'!$C21</f>
        <v> </v>
      </c>
      <c r="C20" s="271"/>
      <c r="D20" s="94" t="s">
        <v>161</v>
      </c>
      <c r="E20" s="253">
        <f>IF('①入力シート'!$B21="","",'①入力シート'!$H21)</f>
      </c>
      <c r="F20" s="254"/>
      <c r="G20" s="255">
        <f>ASC('①入力シート'!$K21)</f>
      </c>
      <c r="H20" s="256"/>
      <c r="I20" s="255">
        <f>ASC('①入力シート'!$L21)</f>
      </c>
      <c r="J20" s="259"/>
      <c r="M20" s="270" t="str">
        <f>'①入力シート'!$B36&amp;" "&amp;'①入力シート'!$C36</f>
        <v> </v>
      </c>
      <c r="N20" s="271"/>
      <c r="O20" s="94" t="s">
        <v>161</v>
      </c>
      <c r="P20" s="253">
        <f>IF('①入力シート'!$B36="","",'①入力シート'!$H36)</f>
      </c>
      <c r="Q20" s="254"/>
      <c r="R20" s="255">
        <f>ASC('①入力シート'!$K36)</f>
      </c>
      <c r="S20" s="256"/>
      <c r="T20" s="255">
        <f>ASC('①入力シート'!$L36)</f>
      </c>
      <c r="U20" s="259"/>
    </row>
    <row r="21" spans="2:21" s="89" customFormat="1" ht="15" customHeight="1">
      <c r="B21" s="272"/>
      <c r="C21" s="273"/>
      <c r="D21" s="261">
        <f>ASC('①入力シート'!$J21)</f>
      </c>
      <c r="E21" s="262"/>
      <c r="F21" s="263"/>
      <c r="G21" s="257"/>
      <c r="H21" s="258"/>
      <c r="I21" s="257"/>
      <c r="J21" s="260"/>
      <c r="M21" s="272"/>
      <c r="N21" s="273"/>
      <c r="O21" s="261">
        <f>ASC('①入力シート'!$J36)</f>
      </c>
      <c r="P21" s="262"/>
      <c r="Q21" s="263"/>
      <c r="R21" s="257"/>
      <c r="S21" s="258"/>
      <c r="T21" s="257"/>
      <c r="U21" s="260"/>
    </row>
    <row r="22" spans="2:21" s="89" customFormat="1" ht="15" customHeight="1">
      <c r="B22" s="270" t="str">
        <f>'①入力シート'!$B22&amp;" "&amp;'①入力シート'!$C22</f>
        <v> </v>
      </c>
      <c r="C22" s="271"/>
      <c r="D22" s="94" t="s">
        <v>161</v>
      </c>
      <c r="E22" s="253">
        <f>IF('①入力シート'!$B22="","",'①入力シート'!$H22)</f>
      </c>
      <c r="F22" s="254"/>
      <c r="G22" s="255">
        <f>ASC('①入力シート'!$K22)</f>
      </c>
      <c r="H22" s="256"/>
      <c r="I22" s="255">
        <f>ASC('①入力シート'!$L22)</f>
      </c>
      <c r="J22" s="259"/>
      <c r="M22" s="270" t="str">
        <f>'①入力シート'!$B37&amp;" "&amp;'①入力シート'!$C37</f>
        <v> </v>
      </c>
      <c r="N22" s="271"/>
      <c r="O22" s="94" t="s">
        <v>161</v>
      </c>
      <c r="P22" s="253">
        <f>IF('①入力シート'!$B37="","",'①入力シート'!$H37)</f>
      </c>
      <c r="Q22" s="254"/>
      <c r="R22" s="255">
        <f>ASC('①入力シート'!$K37)</f>
      </c>
      <c r="S22" s="256"/>
      <c r="T22" s="255">
        <f>ASC('①入力シート'!$L37)</f>
      </c>
      <c r="U22" s="259"/>
    </row>
    <row r="23" spans="2:21" s="89" customFormat="1" ht="15" customHeight="1">
      <c r="B23" s="272"/>
      <c r="C23" s="273"/>
      <c r="D23" s="261">
        <f>ASC('①入力シート'!$J22)</f>
      </c>
      <c r="E23" s="262"/>
      <c r="F23" s="263"/>
      <c r="G23" s="257"/>
      <c r="H23" s="258"/>
      <c r="I23" s="257"/>
      <c r="J23" s="260"/>
      <c r="M23" s="272"/>
      <c r="N23" s="273"/>
      <c r="O23" s="261">
        <f>ASC('①入力シート'!$J37)</f>
      </c>
      <c r="P23" s="262"/>
      <c r="Q23" s="263"/>
      <c r="R23" s="257"/>
      <c r="S23" s="258"/>
      <c r="T23" s="257"/>
      <c r="U23" s="260"/>
    </row>
    <row r="24" spans="2:21" s="89" customFormat="1" ht="15" customHeight="1">
      <c r="B24" s="270" t="str">
        <f>'①入力シート'!$B23&amp;" "&amp;'①入力シート'!$C23</f>
        <v> </v>
      </c>
      <c r="C24" s="271"/>
      <c r="D24" s="94" t="s">
        <v>161</v>
      </c>
      <c r="E24" s="253">
        <f>IF('①入力シート'!$B23="","",'①入力シート'!$H23)</f>
      </c>
      <c r="F24" s="254"/>
      <c r="G24" s="255">
        <f>ASC('①入力シート'!$K23)</f>
      </c>
      <c r="H24" s="256"/>
      <c r="I24" s="255">
        <f>ASC('①入力シート'!$L23)</f>
      </c>
      <c r="J24" s="259"/>
      <c r="M24" s="270" t="str">
        <f>'①入力シート'!$B38&amp;" "&amp;'①入力シート'!$C38</f>
        <v> </v>
      </c>
      <c r="N24" s="271"/>
      <c r="O24" s="94" t="s">
        <v>161</v>
      </c>
      <c r="P24" s="253">
        <f>IF('①入力シート'!$B38="","",'①入力シート'!$H38)</f>
      </c>
      <c r="Q24" s="254"/>
      <c r="R24" s="255">
        <f>ASC('①入力シート'!$K38)</f>
      </c>
      <c r="S24" s="256"/>
      <c r="T24" s="255">
        <f>ASC('①入力シート'!$L38)</f>
      </c>
      <c r="U24" s="259"/>
    </row>
    <row r="25" spans="2:21" s="89" customFormat="1" ht="15" customHeight="1">
      <c r="B25" s="272"/>
      <c r="C25" s="273"/>
      <c r="D25" s="261">
        <f>ASC('①入力シート'!$J23)</f>
      </c>
      <c r="E25" s="262"/>
      <c r="F25" s="263"/>
      <c r="G25" s="257"/>
      <c r="H25" s="258"/>
      <c r="I25" s="257"/>
      <c r="J25" s="260"/>
      <c r="M25" s="272"/>
      <c r="N25" s="273"/>
      <c r="O25" s="261">
        <f>ASC('①入力シート'!$J38)</f>
      </c>
      <c r="P25" s="262"/>
      <c r="Q25" s="263"/>
      <c r="R25" s="257"/>
      <c r="S25" s="258"/>
      <c r="T25" s="257"/>
      <c r="U25" s="260"/>
    </row>
    <row r="26" spans="2:21" s="89" customFormat="1" ht="15" customHeight="1">
      <c r="B26" s="270" t="str">
        <f>'①入力シート'!$B24&amp;" "&amp;'①入力シート'!$C24</f>
        <v> </v>
      </c>
      <c r="C26" s="271"/>
      <c r="D26" s="94" t="s">
        <v>161</v>
      </c>
      <c r="E26" s="253">
        <f>IF('①入力シート'!$B24="","",'①入力シート'!$H24)</f>
      </c>
      <c r="F26" s="254"/>
      <c r="G26" s="255">
        <f>ASC('①入力シート'!$K24)</f>
      </c>
      <c r="H26" s="256"/>
      <c r="I26" s="255">
        <f>ASC('①入力シート'!$L24)</f>
      </c>
      <c r="J26" s="259"/>
      <c r="M26" s="270" t="str">
        <f>'①入力シート'!$B39&amp;" "&amp;'①入力シート'!$C39</f>
        <v> </v>
      </c>
      <c r="N26" s="271"/>
      <c r="O26" s="94" t="s">
        <v>161</v>
      </c>
      <c r="P26" s="253">
        <f>IF('①入力シート'!$B39="","",'①入力シート'!$H39)</f>
      </c>
      <c r="Q26" s="254"/>
      <c r="R26" s="255">
        <f>ASC('①入力シート'!$K39)</f>
      </c>
      <c r="S26" s="256"/>
      <c r="T26" s="255">
        <f>ASC('①入力シート'!$L39)</f>
      </c>
      <c r="U26" s="259"/>
    </row>
    <row r="27" spans="2:21" s="89" customFormat="1" ht="15" customHeight="1">
      <c r="B27" s="272"/>
      <c r="C27" s="273"/>
      <c r="D27" s="261">
        <f>ASC('①入力シート'!$J24)</f>
      </c>
      <c r="E27" s="262"/>
      <c r="F27" s="263"/>
      <c r="G27" s="257"/>
      <c r="H27" s="258"/>
      <c r="I27" s="257"/>
      <c r="J27" s="260"/>
      <c r="M27" s="272"/>
      <c r="N27" s="273"/>
      <c r="O27" s="261">
        <f>ASC('①入力シート'!$J39)</f>
      </c>
      <c r="P27" s="262"/>
      <c r="Q27" s="263"/>
      <c r="R27" s="257"/>
      <c r="S27" s="258"/>
      <c r="T27" s="257"/>
      <c r="U27" s="260"/>
    </row>
    <row r="28" spans="2:21" s="89" customFormat="1" ht="15" customHeight="1">
      <c r="B28" s="270" t="str">
        <f>'①入力シート'!$B25&amp;" "&amp;'①入力シート'!$C25</f>
        <v> </v>
      </c>
      <c r="C28" s="271"/>
      <c r="D28" s="94" t="s">
        <v>161</v>
      </c>
      <c r="E28" s="253">
        <f>IF('①入力シート'!$B25="","",'①入力シート'!$H25)</f>
      </c>
      <c r="F28" s="254"/>
      <c r="G28" s="255">
        <f>ASC('①入力シート'!$K25)</f>
      </c>
      <c r="H28" s="256"/>
      <c r="I28" s="255">
        <f>ASC('①入力シート'!$L25)</f>
      </c>
      <c r="J28" s="259"/>
      <c r="M28" s="270" t="str">
        <f>'①入力シート'!$B40&amp;" "&amp;'①入力シート'!$C40</f>
        <v> </v>
      </c>
      <c r="N28" s="271"/>
      <c r="O28" s="94" t="s">
        <v>161</v>
      </c>
      <c r="P28" s="253">
        <f>IF('①入力シート'!$B40="","",'①入力シート'!$H40)</f>
      </c>
      <c r="Q28" s="254"/>
      <c r="R28" s="255">
        <f>ASC('①入力シート'!$K40)</f>
      </c>
      <c r="S28" s="256"/>
      <c r="T28" s="255">
        <f>ASC('①入力シート'!$L40)</f>
      </c>
      <c r="U28" s="259"/>
    </row>
    <row r="29" spans="2:21" s="89" customFormat="1" ht="15" customHeight="1">
      <c r="B29" s="272"/>
      <c r="C29" s="273"/>
      <c r="D29" s="261">
        <f>ASC('①入力シート'!$J25)</f>
      </c>
      <c r="E29" s="262"/>
      <c r="F29" s="263"/>
      <c r="G29" s="257"/>
      <c r="H29" s="258"/>
      <c r="I29" s="257"/>
      <c r="J29" s="260"/>
      <c r="M29" s="272"/>
      <c r="N29" s="273"/>
      <c r="O29" s="261">
        <f>ASC('①入力シート'!$J40)</f>
      </c>
      <c r="P29" s="262"/>
      <c r="Q29" s="263"/>
      <c r="R29" s="257"/>
      <c r="S29" s="258"/>
      <c r="T29" s="257"/>
      <c r="U29" s="260"/>
    </row>
    <row r="30" spans="2:21" s="89" customFormat="1" ht="15" customHeight="1">
      <c r="B30" s="270" t="str">
        <f>'①入力シート'!$B26&amp;" "&amp;'①入力シート'!$C26</f>
        <v> </v>
      </c>
      <c r="C30" s="271"/>
      <c r="D30" s="94" t="s">
        <v>161</v>
      </c>
      <c r="E30" s="253">
        <f>IF('①入力シート'!$B26="","",'①入力シート'!$H26)</f>
      </c>
      <c r="F30" s="254"/>
      <c r="G30" s="255">
        <f>ASC('①入力シート'!$K26)</f>
      </c>
      <c r="H30" s="256"/>
      <c r="I30" s="255">
        <f>ASC('①入力シート'!$L26)</f>
      </c>
      <c r="J30" s="259"/>
      <c r="M30" s="270" t="str">
        <f>'①入力シート'!$B41&amp;" "&amp;'①入力シート'!$C41</f>
        <v> </v>
      </c>
      <c r="N30" s="271"/>
      <c r="O30" s="94" t="s">
        <v>161</v>
      </c>
      <c r="P30" s="253">
        <f>IF('①入力シート'!$B41="","",'①入力シート'!$H41)</f>
      </c>
      <c r="Q30" s="254"/>
      <c r="R30" s="255">
        <f>ASC('①入力シート'!$K41)</f>
      </c>
      <c r="S30" s="256"/>
      <c r="T30" s="255">
        <f>ASC('①入力シート'!$L41)</f>
      </c>
      <c r="U30" s="259"/>
    </row>
    <row r="31" spans="2:21" s="89" customFormat="1" ht="15" customHeight="1">
      <c r="B31" s="272"/>
      <c r="C31" s="273"/>
      <c r="D31" s="261">
        <f>ASC('①入力シート'!$J26)</f>
      </c>
      <c r="E31" s="262"/>
      <c r="F31" s="263"/>
      <c r="G31" s="257"/>
      <c r="H31" s="258"/>
      <c r="I31" s="257"/>
      <c r="J31" s="260"/>
      <c r="M31" s="272"/>
      <c r="N31" s="273"/>
      <c r="O31" s="261">
        <f>ASC('①入力シート'!$J41)</f>
      </c>
      <c r="P31" s="262"/>
      <c r="Q31" s="263"/>
      <c r="R31" s="257"/>
      <c r="S31" s="258"/>
      <c r="T31" s="257"/>
      <c r="U31" s="260"/>
    </row>
    <row r="32" spans="2:21" s="89" customFormat="1" ht="15" customHeight="1">
      <c r="B32" s="270" t="str">
        <f>'①入力シート'!$B27&amp;" "&amp;'①入力シート'!$C27</f>
        <v> </v>
      </c>
      <c r="C32" s="271"/>
      <c r="D32" s="94" t="s">
        <v>161</v>
      </c>
      <c r="E32" s="253">
        <f>IF('①入力シート'!$B27="","",'①入力シート'!$H27)</f>
      </c>
      <c r="F32" s="254"/>
      <c r="G32" s="255">
        <f>ASC('①入力シート'!$K27)</f>
      </c>
      <c r="H32" s="256"/>
      <c r="I32" s="255">
        <f>ASC('①入力シート'!$L27)</f>
      </c>
      <c r="J32" s="259"/>
      <c r="M32" s="270" t="str">
        <f>'①入力シート'!$B42&amp;" "&amp;'①入力シート'!$C42</f>
        <v> </v>
      </c>
      <c r="N32" s="271"/>
      <c r="O32" s="94" t="s">
        <v>161</v>
      </c>
      <c r="P32" s="253">
        <f>IF('①入力シート'!$B42="","",'①入力シート'!$H42)</f>
      </c>
      <c r="Q32" s="254"/>
      <c r="R32" s="255">
        <f>ASC('①入力シート'!$K42)</f>
      </c>
      <c r="S32" s="256"/>
      <c r="T32" s="255">
        <f>ASC('①入力シート'!$L42)</f>
      </c>
      <c r="U32" s="259"/>
    </row>
    <row r="33" spans="2:21" s="89" customFormat="1" ht="15" customHeight="1">
      <c r="B33" s="272"/>
      <c r="C33" s="273"/>
      <c r="D33" s="261">
        <f>ASC('①入力シート'!$J27)</f>
      </c>
      <c r="E33" s="262"/>
      <c r="F33" s="263"/>
      <c r="G33" s="257"/>
      <c r="H33" s="258"/>
      <c r="I33" s="257"/>
      <c r="J33" s="260"/>
      <c r="M33" s="272"/>
      <c r="N33" s="273"/>
      <c r="O33" s="261">
        <f>ASC('①入力シート'!$J42)</f>
      </c>
      <c r="P33" s="262"/>
      <c r="Q33" s="263"/>
      <c r="R33" s="257"/>
      <c r="S33" s="258"/>
      <c r="T33" s="257"/>
      <c r="U33" s="260"/>
    </row>
    <row r="34" spans="2:21" s="89" customFormat="1" ht="15" customHeight="1">
      <c r="B34" s="270" t="str">
        <f>'①入力シート'!$B28&amp;" "&amp;'①入力シート'!$C28</f>
        <v> </v>
      </c>
      <c r="C34" s="271"/>
      <c r="D34" s="94" t="s">
        <v>161</v>
      </c>
      <c r="E34" s="253">
        <f>IF('①入力シート'!$B28="","",'①入力シート'!$H28)</f>
      </c>
      <c r="F34" s="254"/>
      <c r="G34" s="255">
        <f>ASC('①入力シート'!$K28)</f>
      </c>
      <c r="H34" s="256"/>
      <c r="I34" s="255">
        <f>ASC('①入力シート'!$L28)</f>
      </c>
      <c r="J34" s="259"/>
      <c r="M34" s="270" t="str">
        <f>'①入力シート'!$B43&amp;" "&amp;'①入力シート'!$C43</f>
        <v> </v>
      </c>
      <c r="N34" s="271"/>
      <c r="O34" s="94" t="s">
        <v>161</v>
      </c>
      <c r="P34" s="253">
        <f>IF('①入力シート'!$B43="","",'①入力シート'!$H43)</f>
      </c>
      <c r="Q34" s="254"/>
      <c r="R34" s="255">
        <f>ASC('①入力シート'!$K43)</f>
      </c>
      <c r="S34" s="256"/>
      <c r="T34" s="255">
        <f>ASC('①入力シート'!$L43)</f>
      </c>
      <c r="U34" s="259"/>
    </row>
    <row r="35" spans="2:21" s="89" customFormat="1" ht="15" customHeight="1">
      <c r="B35" s="272"/>
      <c r="C35" s="273"/>
      <c r="D35" s="261">
        <f>ASC('①入力シート'!$J28)</f>
      </c>
      <c r="E35" s="262"/>
      <c r="F35" s="263"/>
      <c r="G35" s="257"/>
      <c r="H35" s="258"/>
      <c r="I35" s="257"/>
      <c r="J35" s="260"/>
      <c r="M35" s="272"/>
      <c r="N35" s="273"/>
      <c r="O35" s="261">
        <f>ASC('①入力シート'!$J43)</f>
      </c>
      <c r="P35" s="262"/>
      <c r="Q35" s="263"/>
      <c r="R35" s="257"/>
      <c r="S35" s="258"/>
      <c r="T35" s="257"/>
      <c r="U35" s="260"/>
    </row>
    <row r="36" spans="2:21" s="89" customFormat="1" ht="15" customHeight="1">
      <c r="B36" s="270" t="str">
        <f>'①入力シート'!$B29&amp;" "&amp;'①入力シート'!$C29</f>
        <v> </v>
      </c>
      <c r="C36" s="271"/>
      <c r="D36" s="94" t="s">
        <v>161</v>
      </c>
      <c r="E36" s="253">
        <f>IF('①入力シート'!$B29="","",'①入力シート'!$H29)</f>
      </c>
      <c r="F36" s="254"/>
      <c r="G36" s="255">
        <f>ASC('①入力シート'!$K29)</f>
      </c>
      <c r="H36" s="256"/>
      <c r="I36" s="255">
        <f>ASC('①入力シート'!$L29)</f>
      </c>
      <c r="J36" s="259"/>
      <c r="M36" s="270" t="str">
        <f>'①入力シート'!$B44&amp;" "&amp;'①入力シート'!$C44</f>
        <v> </v>
      </c>
      <c r="N36" s="271"/>
      <c r="O36" s="94" t="s">
        <v>161</v>
      </c>
      <c r="P36" s="253">
        <f>IF('①入力シート'!$B44="","",'①入力シート'!$H44)</f>
      </c>
      <c r="Q36" s="254"/>
      <c r="R36" s="255">
        <f>ASC('①入力シート'!$K44)</f>
      </c>
      <c r="S36" s="256"/>
      <c r="T36" s="255">
        <f>ASC('①入力シート'!$L44)</f>
      </c>
      <c r="U36" s="259"/>
    </row>
    <row r="37" spans="2:21" s="89" customFormat="1" ht="15" customHeight="1">
      <c r="B37" s="272"/>
      <c r="C37" s="273"/>
      <c r="D37" s="261">
        <f>ASC('①入力シート'!$J29)</f>
      </c>
      <c r="E37" s="262"/>
      <c r="F37" s="263"/>
      <c r="G37" s="257"/>
      <c r="H37" s="258"/>
      <c r="I37" s="257"/>
      <c r="J37" s="260"/>
      <c r="M37" s="272"/>
      <c r="N37" s="273"/>
      <c r="O37" s="261">
        <f>ASC('①入力シート'!$J44)</f>
      </c>
      <c r="P37" s="262"/>
      <c r="Q37" s="263"/>
      <c r="R37" s="257"/>
      <c r="S37" s="258"/>
      <c r="T37" s="257"/>
      <c r="U37" s="260"/>
    </row>
    <row r="38" spans="2:21" s="89" customFormat="1" ht="15" customHeight="1">
      <c r="B38" s="270" t="str">
        <f>'①入力シート'!$B30&amp;" "&amp;'①入力シート'!$C30</f>
        <v> </v>
      </c>
      <c r="C38" s="271"/>
      <c r="D38" s="94" t="s">
        <v>161</v>
      </c>
      <c r="E38" s="253">
        <f>IF('①入力シート'!$B30="","",'①入力シート'!$H30)</f>
      </c>
      <c r="F38" s="254"/>
      <c r="G38" s="255">
        <f>ASC('①入力シート'!$K30)</f>
      </c>
      <c r="H38" s="256"/>
      <c r="I38" s="255">
        <f>ASC('①入力シート'!$L30)</f>
      </c>
      <c r="J38" s="259"/>
      <c r="M38" s="270" t="str">
        <f>'①入力シート'!$B45&amp;" "&amp;'①入力シート'!$C45</f>
        <v> </v>
      </c>
      <c r="N38" s="271"/>
      <c r="O38" s="94" t="s">
        <v>161</v>
      </c>
      <c r="P38" s="253">
        <f>IF('①入力シート'!$B45="","",'①入力シート'!$H45)</f>
      </c>
      <c r="Q38" s="254"/>
      <c r="R38" s="255">
        <f>ASC('①入力シート'!$K45)</f>
      </c>
      <c r="S38" s="256"/>
      <c r="T38" s="255">
        <f>ASC('①入力シート'!$L45)</f>
      </c>
      <c r="U38" s="259"/>
    </row>
    <row r="39" spans="2:21" s="89" customFormat="1" ht="15" customHeight="1">
      <c r="B39" s="272"/>
      <c r="C39" s="273"/>
      <c r="D39" s="261">
        <f>ASC('①入力シート'!$J30)</f>
      </c>
      <c r="E39" s="262"/>
      <c r="F39" s="263"/>
      <c r="G39" s="257"/>
      <c r="H39" s="258"/>
      <c r="I39" s="257"/>
      <c r="J39" s="260"/>
      <c r="M39" s="272"/>
      <c r="N39" s="273"/>
      <c r="O39" s="261">
        <f>ASC('①入力シート'!$J45)</f>
      </c>
      <c r="P39" s="262"/>
      <c r="Q39" s="263"/>
      <c r="R39" s="257"/>
      <c r="S39" s="258"/>
      <c r="T39" s="257"/>
      <c r="U39" s="260"/>
    </row>
    <row r="40" spans="2:21" s="89" customFormat="1" ht="15" customHeight="1">
      <c r="B40" s="270" t="str">
        <f>'①入力シート'!$B31&amp;" "&amp;'①入力シート'!$C31</f>
        <v> </v>
      </c>
      <c r="C40" s="271"/>
      <c r="D40" s="94" t="s">
        <v>161</v>
      </c>
      <c r="E40" s="253">
        <f>IF('①入力シート'!$B31="","",'①入力シート'!$H31)</f>
      </c>
      <c r="F40" s="254"/>
      <c r="G40" s="255">
        <f>ASC('①入力シート'!$K31)</f>
      </c>
      <c r="H40" s="256"/>
      <c r="I40" s="255">
        <f>ASC('①入力シート'!$L31)</f>
      </c>
      <c r="J40" s="259"/>
      <c r="M40" s="270" t="str">
        <f>'①入力シート'!$B46&amp;" "&amp;'①入力シート'!$C46</f>
        <v> </v>
      </c>
      <c r="N40" s="271"/>
      <c r="O40" s="94" t="s">
        <v>161</v>
      </c>
      <c r="P40" s="253">
        <f>IF('①入力シート'!$B46="","",'①入力シート'!$H46)</f>
      </c>
      <c r="Q40" s="254"/>
      <c r="R40" s="255">
        <f>ASC('①入力シート'!$K46)</f>
      </c>
      <c r="S40" s="256"/>
      <c r="T40" s="255">
        <f>ASC('①入力シート'!$L46)</f>
      </c>
      <c r="U40" s="259"/>
    </row>
    <row r="41" spans="2:21" s="89" customFormat="1" ht="15" customHeight="1">
      <c r="B41" s="272"/>
      <c r="C41" s="273"/>
      <c r="D41" s="261">
        <f>ASC('①入力シート'!$J31)</f>
      </c>
      <c r="E41" s="262"/>
      <c r="F41" s="263"/>
      <c r="G41" s="257"/>
      <c r="H41" s="258"/>
      <c r="I41" s="257"/>
      <c r="J41" s="260"/>
      <c r="M41" s="272"/>
      <c r="N41" s="273"/>
      <c r="O41" s="261">
        <f>ASC('①入力シート'!$J46)</f>
      </c>
      <c r="P41" s="262"/>
      <c r="Q41" s="263"/>
      <c r="R41" s="257"/>
      <c r="S41" s="258"/>
      <c r="T41" s="257"/>
      <c r="U41" s="260"/>
    </row>
    <row r="42" spans="2:21" s="89" customFormat="1" ht="15" customHeight="1">
      <c r="B42" s="270" t="str">
        <f>'①入力シート'!$B32&amp;" "&amp;'①入力シート'!$C32</f>
        <v> </v>
      </c>
      <c r="C42" s="271"/>
      <c r="D42" s="94" t="s">
        <v>161</v>
      </c>
      <c r="E42" s="253">
        <f>IF('①入力シート'!$B32="","",'①入力シート'!$H32)</f>
      </c>
      <c r="F42" s="254"/>
      <c r="G42" s="255">
        <f>ASC('①入力シート'!$K32)</f>
      </c>
      <c r="H42" s="256"/>
      <c r="I42" s="255">
        <f>ASC('①入力シート'!$L32)</f>
      </c>
      <c r="J42" s="259"/>
      <c r="M42" s="270" t="str">
        <f>'①入力シート'!$B47&amp;" "&amp;'①入力シート'!$C47</f>
        <v> </v>
      </c>
      <c r="N42" s="271"/>
      <c r="O42" s="94" t="s">
        <v>161</v>
      </c>
      <c r="P42" s="253">
        <f>IF('①入力シート'!$B47="","",'①入力シート'!$H47)</f>
      </c>
      <c r="Q42" s="254"/>
      <c r="R42" s="255">
        <f>ASC('①入力シート'!$K47)</f>
      </c>
      <c r="S42" s="256"/>
      <c r="T42" s="255">
        <f>ASC('①入力シート'!$L47)</f>
      </c>
      <c r="U42" s="259"/>
    </row>
    <row r="43" spans="2:21" s="89" customFormat="1" ht="15" customHeight="1">
      <c r="B43" s="272"/>
      <c r="C43" s="273"/>
      <c r="D43" s="261">
        <f>ASC('①入力シート'!$J32)</f>
      </c>
      <c r="E43" s="262"/>
      <c r="F43" s="263"/>
      <c r="G43" s="257"/>
      <c r="H43" s="258"/>
      <c r="I43" s="257"/>
      <c r="J43" s="260"/>
      <c r="M43" s="272"/>
      <c r="N43" s="273"/>
      <c r="O43" s="261">
        <f>ASC('①入力シート'!$J47)</f>
      </c>
      <c r="P43" s="262"/>
      <c r="Q43" s="263"/>
      <c r="R43" s="257"/>
      <c r="S43" s="258"/>
      <c r="T43" s="257"/>
      <c r="U43" s="260"/>
    </row>
    <row r="44" spans="2:21" s="89" customFormat="1" ht="15" customHeight="1">
      <c r="B44" s="270" t="str">
        <f>'①入力シート'!$B33&amp;" "&amp;'①入力シート'!$C33</f>
        <v> </v>
      </c>
      <c r="C44" s="271"/>
      <c r="D44" s="94" t="s">
        <v>161</v>
      </c>
      <c r="E44" s="253">
        <f>IF('①入力シート'!$B33="","",'①入力シート'!$H33)</f>
      </c>
      <c r="F44" s="254"/>
      <c r="G44" s="255">
        <f>ASC('①入力シート'!$K33)</f>
      </c>
      <c r="H44" s="256"/>
      <c r="I44" s="255">
        <f>ASC('①入力シート'!$L33)</f>
      </c>
      <c r="J44" s="259"/>
      <c r="M44" s="270" t="str">
        <f>'①入力シート'!$B48&amp;" "&amp;'①入力シート'!$C48</f>
        <v> </v>
      </c>
      <c r="N44" s="271"/>
      <c r="O44" s="94" t="s">
        <v>161</v>
      </c>
      <c r="P44" s="253">
        <f>IF('①入力シート'!$B48="","",'①入力シート'!$H48)</f>
      </c>
      <c r="Q44" s="254"/>
      <c r="R44" s="255">
        <f>ASC('①入力シート'!$K48)</f>
      </c>
      <c r="S44" s="256"/>
      <c r="T44" s="255">
        <f>ASC('①入力シート'!$L48)</f>
      </c>
      <c r="U44" s="259"/>
    </row>
    <row r="45" spans="2:21" s="89" customFormat="1" ht="15" customHeight="1" thickBot="1">
      <c r="B45" s="281"/>
      <c r="C45" s="282"/>
      <c r="D45" s="277">
        <f>ASC('①入力シート'!$J33)</f>
      </c>
      <c r="E45" s="278"/>
      <c r="F45" s="279"/>
      <c r="G45" s="274"/>
      <c r="H45" s="275"/>
      <c r="I45" s="274"/>
      <c r="J45" s="276"/>
      <c r="M45" s="281"/>
      <c r="N45" s="282"/>
      <c r="O45" s="277">
        <f>ASC('①入力シート'!$J48)</f>
      </c>
      <c r="P45" s="278"/>
      <c r="Q45" s="279"/>
      <c r="R45" s="274"/>
      <c r="S45" s="275"/>
      <c r="T45" s="274"/>
      <c r="U45" s="276"/>
    </row>
    <row r="46" spans="2:21" s="89" customFormat="1" ht="6" customHeight="1">
      <c r="B46" s="96"/>
      <c r="C46" s="96"/>
      <c r="D46" s="95"/>
      <c r="E46" s="95"/>
      <c r="F46" s="95"/>
      <c r="G46" s="97"/>
      <c r="H46" s="97"/>
      <c r="I46" s="97"/>
      <c r="J46" s="97"/>
      <c r="M46" s="96"/>
      <c r="N46" s="96"/>
      <c r="O46" s="95"/>
      <c r="P46" s="95"/>
      <c r="Q46" s="95"/>
      <c r="R46" s="97"/>
      <c r="S46" s="97"/>
      <c r="T46" s="97"/>
      <c r="U46" s="97"/>
    </row>
    <row r="47" spans="2:21" s="89" customFormat="1" ht="14.25">
      <c r="B47" s="284" t="s">
        <v>155</v>
      </c>
      <c r="C47" s="284"/>
      <c r="D47" s="284"/>
      <c r="E47" s="284"/>
      <c r="F47" s="284"/>
      <c r="G47" s="129"/>
      <c r="H47" s="129"/>
      <c r="I47" s="129"/>
      <c r="J47" s="129"/>
      <c r="M47" s="284" t="s">
        <v>155</v>
      </c>
      <c r="N47" s="284"/>
      <c r="O47" s="284"/>
      <c r="P47" s="284"/>
      <c r="Q47" s="284"/>
      <c r="R47" s="129"/>
      <c r="S47" s="129"/>
      <c r="T47" s="129"/>
      <c r="U47" s="129"/>
    </row>
    <row r="48" spans="2:21" s="89" customFormat="1" ht="13.5">
      <c r="B48" s="280" t="s">
        <v>156</v>
      </c>
      <c r="C48" s="280"/>
      <c r="D48" s="280"/>
      <c r="E48" s="280"/>
      <c r="F48" s="280"/>
      <c r="G48" s="280"/>
      <c r="H48" s="280"/>
      <c r="I48" s="280"/>
      <c r="J48" s="280"/>
      <c r="M48" s="280" t="s">
        <v>156</v>
      </c>
      <c r="N48" s="280"/>
      <c r="O48" s="280"/>
      <c r="P48" s="280"/>
      <c r="Q48" s="280"/>
      <c r="R48" s="280"/>
      <c r="S48" s="280"/>
      <c r="T48" s="280"/>
      <c r="U48" s="280"/>
    </row>
    <row r="49" spans="2:21" s="89" customFormat="1" ht="13.5">
      <c r="B49" s="280" t="s">
        <v>157</v>
      </c>
      <c r="C49" s="280"/>
      <c r="D49" s="280"/>
      <c r="E49" s="280"/>
      <c r="F49" s="280"/>
      <c r="G49" s="280"/>
      <c r="H49" s="280"/>
      <c r="I49" s="280"/>
      <c r="J49" s="280"/>
      <c r="M49" s="280" t="s">
        <v>157</v>
      </c>
      <c r="N49" s="280"/>
      <c r="O49" s="280"/>
      <c r="P49" s="280"/>
      <c r="Q49" s="280"/>
      <c r="R49" s="280"/>
      <c r="S49" s="280"/>
      <c r="T49" s="280"/>
      <c r="U49" s="280"/>
    </row>
    <row r="50" spans="2:21" s="89" customFormat="1" ht="13.5">
      <c r="B50" s="280" t="s">
        <v>158</v>
      </c>
      <c r="C50" s="280"/>
      <c r="D50" s="280"/>
      <c r="E50" s="280"/>
      <c r="F50" s="280"/>
      <c r="G50" s="280"/>
      <c r="H50" s="280"/>
      <c r="I50" s="280"/>
      <c r="J50" s="280"/>
      <c r="M50" s="280" t="s">
        <v>158</v>
      </c>
      <c r="N50" s="280"/>
      <c r="O50" s="280"/>
      <c r="P50" s="280"/>
      <c r="Q50" s="280"/>
      <c r="R50" s="280"/>
      <c r="S50" s="280"/>
      <c r="T50" s="280"/>
      <c r="U50" s="280"/>
    </row>
    <row r="51" spans="2:21" s="89" customFormat="1" ht="13.5">
      <c r="B51" s="280" t="s">
        <v>184</v>
      </c>
      <c r="C51" s="280"/>
      <c r="D51" s="280"/>
      <c r="E51" s="280"/>
      <c r="F51" s="280"/>
      <c r="G51" s="280"/>
      <c r="H51" s="280"/>
      <c r="I51" s="280"/>
      <c r="J51" s="280"/>
      <c r="M51" s="280" t="s">
        <v>184</v>
      </c>
      <c r="N51" s="280"/>
      <c r="O51" s="280"/>
      <c r="P51" s="280"/>
      <c r="Q51" s="280"/>
      <c r="R51" s="280"/>
      <c r="S51" s="280"/>
      <c r="T51" s="280"/>
      <c r="U51" s="280"/>
    </row>
    <row r="52" spans="2:21" s="89" customFormat="1" ht="13.5">
      <c r="B52" s="280" t="s">
        <v>159</v>
      </c>
      <c r="C52" s="280"/>
      <c r="D52" s="280"/>
      <c r="E52" s="280"/>
      <c r="F52" s="280"/>
      <c r="G52" s="280"/>
      <c r="H52" s="280"/>
      <c r="I52" s="280"/>
      <c r="J52" s="280"/>
      <c r="M52" s="280" t="s">
        <v>159</v>
      </c>
      <c r="N52" s="280"/>
      <c r="O52" s="280"/>
      <c r="P52" s="280"/>
      <c r="Q52" s="280"/>
      <c r="R52" s="280"/>
      <c r="S52" s="280"/>
      <c r="T52" s="280"/>
      <c r="U52" s="280"/>
    </row>
    <row r="54" spans="2:21" s="89" customFormat="1" ht="13.5">
      <c r="B54" s="283" t="s">
        <v>160</v>
      </c>
      <c r="C54" s="283"/>
      <c r="D54" s="283"/>
      <c r="E54" s="283"/>
      <c r="F54" s="283"/>
      <c r="G54" s="283"/>
      <c r="H54" s="283"/>
      <c r="I54" s="283"/>
      <c r="J54" s="283"/>
      <c r="M54" s="283" t="s">
        <v>160</v>
      </c>
      <c r="N54" s="283"/>
      <c r="O54" s="283"/>
      <c r="P54" s="283"/>
      <c r="Q54" s="283"/>
      <c r="R54" s="283"/>
      <c r="S54" s="283"/>
      <c r="T54" s="283"/>
      <c r="U54" s="283"/>
    </row>
  </sheetData>
  <sheetProtection/>
  <mergeCells count="212">
    <mergeCell ref="D7:J7"/>
    <mergeCell ref="C8:C9"/>
    <mergeCell ref="E8:F8"/>
    <mergeCell ref="H8:J8"/>
    <mergeCell ref="E9:J9"/>
    <mergeCell ref="B2:J2"/>
    <mergeCell ref="C5:C6"/>
    <mergeCell ref="E5:G5"/>
    <mergeCell ref="D6:J6"/>
    <mergeCell ref="D10:J10"/>
    <mergeCell ref="D11:J11"/>
    <mergeCell ref="C12:C13"/>
    <mergeCell ref="E12:F12"/>
    <mergeCell ref="H12:J12"/>
    <mergeCell ref="E13:J13"/>
    <mergeCell ref="B14:J14"/>
    <mergeCell ref="B15:C15"/>
    <mergeCell ref="D15:F15"/>
    <mergeCell ref="G15:H15"/>
    <mergeCell ref="I15:J15"/>
    <mergeCell ref="B16:C17"/>
    <mergeCell ref="E16:F16"/>
    <mergeCell ref="G16:H17"/>
    <mergeCell ref="I16:J17"/>
    <mergeCell ref="D17:F17"/>
    <mergeCell ref="B18:C19"/>
    <mergeCell ref="E18:F18"/>
    <mergeCell ref="G18:H19"/>
    <mergeCell ref="I18:J19"/>
    <mergeCell ref="D19:F19"/>
    <mergeCell ref="B20:C21"/>
    <mergeCell ref="E20:F20"/>
    <mergeCell ref="G20:H21"/>
    <mergeCell ref="I20:J21"/>
    <mergeCell ref="D21:F21"/>
    <mergeCell ref="B22:C23"/>
    <mergeCell ref="E22:F22"/>
    <mergeCell ref="G22:H23"/>
    <mergeCell ref="I22:J23"/>
    <mergeCell ref="D23:F23"/>
    <mergeCell ref="B24:C25"/>
    <mergeCell ref="E24:F24"/>
    <mergeCell ref="G24:H25"/>
    <mergeCell ref="I24:J25"/>
    <mergeCell ref="D25:F25"/>
    <mergeCell ref="B26:C27"/>
    <mergeCell ref="E26:F26"/>
    <mergeCell ref="G26:H27"/>
    <mergeCell ref="I26:J27"/>
    <mergeCell ref="D27:F27"/>
    <mergeCell ref="B28:C29"/>
    <mergeCell ref="E28:F28"/>
    <mergeCell ref="G28:H29"/>
    <mergeCell ref="I28:J29"/>
    <mergeCell ref="D29:F29"/>
    <mergeCell ref="B30:C31"/>
    <mergeCell ref="E30:F30"/>
    <mergeCell ref="G30:H31"/>
    <mergeCell ref="I30:J31"/>
    <mergeCell ref="D31:F31"/>
    <mergeCell ref="B32:C33"/>
    <mergeCell ref="E32:F32"/>
    <mergeCell ref="G32:H33"/>
    <mergeCell ref="I32:J33"/>
    <mergeCell ref="D33:F33"/>
    <mergeCell ref="B34:C35"/>
    <mergeCell ref="E34:F34"/>
    <mergeCell ref="G34:H35"/>
    <mergeCell ref="I34:J35"/>
    <mergeCell ref="D35:F35"/>
    <mergeCell ref="B36:C37"/>
    <mergeCell ref="E36:F36"/>
    <mergeCell ref="G36:H37"/>
    <mergeCell ref="I36:J37"/>
    <mergeCell ref="D37:F37"/>
    <mergeCell ref="B38:C39"/>
    <mergeCell ref="E38:F38"/>
    <mergeCell ref="G38:H39"/>
    <mergeCell ref="I38:J39"/>
    <mergeCell ref="D39:F39"/>
    <mergeCell ref="B40:C41"/>
    <mergeCell ref="E40:F40"/>
    <mergeCell ref="G40:H41"/>
    <mergeCell ref="I40:J41"/>
    <mergeCell ref="D41:F41"/>
    <mergeCell ref="B42:C43"/>
    <mergeCell ref="E42:F42"/>
    <mergeCell ref="G42:H43"/>
    <mergeCell ref="I42:J43"/>
    <mergeCell ref="D43:F43"/>
    <mergeCell ref="B44:C45"/>
    <mergeCell ref="E44:F44"/>
    <mergeCell ref="G44:H45"/>
    <mergeCell ref="I44:J45"/>
    <mergeCell ref="D45:F45"/>
    <mergeCell ref="B54:J54"/>
    <mergeCell ref="M54:U54"/>
    <mergeCell ref="B47:F47"/>
    <mergeCell ref="B48:J48"/>
    <mergeCell ref="B49:J49"/>
    <mergeCell ref="B50:J50"/>
    <mergeCell ref="B51:J51"/>
    <mergeCell ref="B52:J52"/>
    <mergeCell ref="M47:Q47"/>
    <mergeCell ref="M48:U48"/>
    <mergeCell ref="M49:U49"/>
    <mergeCell ref="M50:U50"/>
    <mergeCell ref="M51:U51"/>
    <mergeCell ref="M52:U52"/>
    <mergeCell ref="M42:N43"/>
    <mergeCell ref="P42:Q42"/>
    <mergeCell ref="R42:S43"/>
    <mergeCell ref="T42:U43"/>
    <mergeCell ref="O43:Q43"/>
    <mergeCell ref="M44:N45"/>
    <mergeCell ref="P44:Q44"/>
    <mergeCell ref="R44:S45"/>
    <mergeCell ref="T44:U45"/>
    <mergeCell ref="O45:Q45"/>
    <mergeCell ref="M38:N39"/>
    <mergeCell ref="P38:Q38"/>
    <mergeCell ref="R38:S39"/>
    <mergeCell ref="T38:U39"/>
    <mergeCell ref="O39:Q39"/>
    <mergeCell ref="M40:N41"/>
    <mergeCell ref="P40:Q40"/>
    <mergeCell ref="R40:S41"/>
    <mergeCell ref="T40:U41"/>
    <mergeCell ref="O41:Q41"/>
    <mergeCell ref="M34:N35"/>
    <mergeCell ref="P34:Q34"/>
    <mergeCell ref="R34:S35"/>
    <mergeCell ref="T34:U35"/>
    <mergeCell ref="O35:Q35"/>
    <mergeCell ref="M36:N37"/>
    <mergeCell ref="P36:Q36"/>
    <mergeCell ref="R36:S37"/>
    <mergeCell ref="T36:U37"/>
    <mergeCell ref="O37:Q37"/>
    <mergeCell ref="M30:N31"/>
    <mergeCell ref="P30:Q30"/>
    <mergeCell ref="R30:S31"/>
    <mergeCell ref="T30:U31"/>
    <mergeCell ref="O31:Q31"/>
    <mergeCell ref="M32:N33"/>
    <mergeCell ref="P32:Q32"/>
    <mergeCell ref="R32:S33"/>
    <mergeCell ref="T32:U33"/>
    <mergeCell ref="O33:Q33"/>
    <mergeCell ref="M26:N27"/>
    <mergeCell ref="P26:Q26"/>
    <mergeCell ref="R26:S27"/>
    <mergeCell ref="T26:U27"/>
    <mergeCell ref="O27:Q27"/>
    <mergeCell ref="M28:N29"/>
    <mergeCell ref="P28:Q28"/>
    <mergeCell ref="R28:S29"/>
    <mergeCell ref="T28:U29"/>
    <mergeCell ref="O29:Q29"/>
    <mergeCell ref="M22:N23"/>
    <mergeCell ref="P22:Q22"/>
    <mergeCell ref="R22:S23"/>
    <mergeCell ref="T22:U23"/>
    <mergeCell ref="O23:Q23"/>
    <mergeCell ref="M24:N25"/>
    <mergeCell ref="P24:Q24"/>
    <mergeCell ref="R24:S25"/>
    <mergeCell ref="T24:U25"/>
    <mergeCell ref="O25:Q25"/>
    <mergeCell ref="M18:N19"/>
    <mergeCell ref="P18:Q18"/>
    <mergeCell ref="R18:S19"/>
    <mergeCell ref="T18:U19"/>
    <mergeCell ref="O19:Q19"/>
    <mergeCell ref="M20:N21"/>
    <mergeCell ref="P20:Q20"/>
    <mergeCell ref="R20:S21"/>
    <mergeCell ref="T20:U21"/>
    <mergeCell ref="O21:Q21"/>
    <mergeCell ref="M14:U14"/>
    <mergeCell ref="M15:N15"/>
    <mergeCell ref="O15:Q15"/>
    <mergeCell ref="R15:S15"/>
    <mergeCell ref="T15:U15"/>
    <mergeCell ref="M16:N17"/>
    <mergeCell ref="S8:U8"/>
    <mergeCell ref="P16:Q16"/>
    <mergeCell ref="R16:S17"/>
    <mergeCell ref="T16:U17"/>
    <mergeCell ref="O17:Q17"/>
    <mergeCell ref="O10:U10"/>
    <mergeCell ref="O11:U11"/>
    <mergeCell ref="M2:U2"/>
    <mergeCell ref="M4:N4"/>
    <mergeCell ref="O4:U4"/>
    <mergeCell ref="M5:M13"/>
    <mergeCell ref="N5:N6"/>
    <mergeCell ref="N12:N13"/>
    <mergeCell ref="P12:Q12"/>
    <mergeCell ref="S12:U12"/>
    <mergeCell ref="P13:U13"/>
    <mergeCell ref="S5:U5"/>
    <mergeCell ref="P5:R5"/>
    <mergeCell ref="P9:U9"/>
    <mergeCell ref="B4:C4"/>
    <mergeCell ref="D4:J4"/>
    <mergeCell ref="B5:B13"/>
    <mergeCell ref="H5:J5"/>
    <mergeCell ref="O6:U6"/>
    <mergeCell ref="O7:U7"/>
    <mergeCell ref="N8:N9"/>
    <mergeCell ref="P8:Q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39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41" sqref="H41"/>
    </sheetView>
  </sheetViews>
  <sheetFormatPr defaultColWidth="9.140625" defaultRowHeight="15"/>
  <cols>
    <col min="1" max="1" width="16.421875" style="24" bestFit="1" customWidth="1"/>
    <col min="2" max="3" width="11.421875" style="24" bestFit="1" customWidth="1"/>
    <col min="4" max="5" width="19.8515625" style="24" bestFit="1" customWidth="1"/>
    <col min="6" max="6" width="5.8515625" style="24" bestFit="1" customWidth="1"/>
    <col min="7" max="7" width="17.57421875" style="25" bestFit="1" customWidth="1"/>
    <col min="8" max="8" width="28.28125" style="24" bestFit="1" customWidth="1"/>
    <col min="9" max="9" width="11.421875" style="24" bestFit="1" customWidth="1"/>
    <col min="10" max="10" width="24.28125" style="24" bestFit="1" customWidth="1"/>
    <col min="11" max="11" width="9.421875" style="24" bestFit="1" customWidth="1"/>
    <col min="12" max="12" width="14.421875" style="24" customWidth="1"/>
    <col min="13" max="13" width="17.57421875" style="24" bestFit="1" customWidth="1"/>
    <col min="14" max="14" width="15.421875" style="24" bestFit="1" customWidth="1"/>
    <col min="15" max="16384" width="9.00390625" style="24" customWidth="1"/>
  </cols>
  <sheetData>
    <row r="1" spans="1:5" ht="16.5" customHeight="1">
      <c r="A1" s="289" t="s">
        <v>37</v>
      </c>
      <c r="B1" s="289"/>
      <c r="C1" s="290" t="s">
        <v>38</v>
      </c>
      <c r="D1" s="290"/>
      <c r="E1" s="290"/>
    </row>
    <row r="2" spans="1:5" ht="16.5" customHeight="1">
      <c r="A2" s="26"/>
      <c r="B2" s="26"/>
      <c r="C2" s="27"/>
      <c r="D2" s="27"/>
      <c r="E2" s="27"/>
    </row>
    <row r="3" spans="1:14" ht="27" customHeight="1">
      <c r="A3" s="28" t="s">
        <v>39</v>
      </c>
      <c r="B3" s="28" t="s">
        <v>40</v>
      </c>
      <c r="C3" s="28" t="s">
        <v>41</v>
      </c>
      <c r="D3" s="28" t="s">
        <v>42</v>
      </c>
      <c r="E3" s="28" t="s">
        <v>43</v>
      </c>
      <c r="F3" s="29" t="s">
        <v>44</v>
      </c>
      <c r="G3" s="30" t="s">
        <v>45</v>
      </c>
      <c r="H3" s="29" t="s">
        <v>46</v>
      </c>
      <c r="I3" s="29" t="s">
        <v>47</v>
      </c>
      <c r="J3" s="29" t="s">
        <v>48</v>
      </c>
      <c r="K3" s="29" t="s">
        <v>49</v>
      </c>
      <c r="L3" s="29" t="s">
        <v>50</v>
      </c>
      <c r="M3" s="29" t="s">
        <v>51</v>
      </c>
      <c r="N3" s="29" t="s">
        <v>52</v>
      </c>
    </row>
    <row r="4" spans="1:14" s="33" customFormat="1" ht="11.25">
      <c r="A4" s="31" t="s">
        <v>53</v>
      </c>
      <c r="B4" s="31" t="s">
        <v>54</v>
      </c>
      <c r="C4" s="31" t="s">
        <v>54</v>
      </c>
      <c r="D4" s="31" t="s">
        <v>54</v>
      </c>
      <c r="E4" s="31" t="s">
        <v>54</v>
      </c>
      <c r="F4" s="31" t="s">
        <v>54</v>
      </c>
      <c r="G4" s="32" t="s">
        <v>54</v>
      </c>
      <c r="H4" s="291" t="s">
        <v>54</v>
      </c>
      <c r="I4" s="291"/>
      <c r="J4" s="291"/>
      <c r="K4" s="31"/>
      <c r="L4" s="31"/>
      <c r="M4" s="31"/>
      <c r="N4" s="31"/>
    </row>
    <row r="5" spans="1:14" s="37" customFormat="1" ht="11.25">
      <c r="A5" s="34" t="s">
        <v>55</v>
      </c>
      <c r="B5" s="35" t="s">
        <v>56</v>
      </c>
      <c r="C5" s="35" t="s">
        <v>57</v>
      </c>
      <c r="D5" s="35" t="s">
        <v>58</v>
      </c>
      <c r="E5" s="35" t="s">
        <v>59</v>
      </c>
      <c r="F5" s="35" t="s">
        <v>60</v>
      </c>
      <c r="G5" s="36" t="s">
        <v>61</v>
      </c>
      <c r="H5" s="34" t="s">
        <v>62</v>
      </c>
      <c r="I5" s="34" t="s">
        <v>63</v>
      </c>
      <c r="J5" s="34" t="s">
        <v>64</v>
      </c>
      <c r="K5" s="8" t="s">
        <v>18</v>
      </c>
      <c r="L5" s="8" t="s">
        <v>19</v>
      </c>
      <c r="M5" s="8" t="s">
        <v>20</v>
      </c>
      <c r="N5" s="8" t="s">
        <v>21</v>
      </c>
    </row>
    <row r="6" spans="1:14" ht="22.5">
      <c r="A6" s="34"/>
      <c r="B6" s="35" t="s">
        <v>65</v>
      </c>
      <c r="C6" s="35" t="s">
        <v>65</v>
      </c>
      <c r="D6" s="35" t="s">
        <v>66</v>
      </c>
      <c r="E6" s="35" t="s">
        <v>66</v>
      </c>
      <c r="F6" s="35" t="s">
        <v>67</v>
      </c>
      <c r="G6" s="38" t="s">
        <v>68</v>
      </c>
      <c r="H6" s="34"/>
      <c r="I6" s="34"/>
      <c r="J6" s="34"/>
      <c r="K6" s="8" t="s">
        <v>67</v>
      </c>
      <c r="L6" s="8"/>
      <c r="M6" s="39" t="s">
        <v>69</v>
      </c>
      <c r="N6" s="8"/>
    </row>
    <row r="7" spans="1:14" ht="11.25">
      <c r="A7" s="40"/>
      <c r="B7" s="41">
        <v>30</v>
      </c>
      <c r="C7" s="41">
        <v>30</v>
      </c>
      <c r="D7" s="41">
        <v>30</v>
      </c>
      <c r="E7" s="41">
        <v>30</v>
      </c>
      <c r="F7" s="41"/>
      <c r="G7" s="36"/>
      <c r="H7" s="40"/>
      <c r="I7" s="40"/>
      <c r="J7" s="41"/>
      <c r="K7" s="42"/>
      <c r="L7" s="42"/>
      <c r="M7" s="42"/>
      <c r="N7" s="43">
        <v>125</v>
      </c>
    </row>
    <row r="8" spans="1:15" ht="11.25">
      <c r="A8" s="9" t="s">
        <v>70</v>
      </c>
      <c r="B8" s="9" t="s">
        <v>71</v>
      </c>
      <c r="C8" s="9" t="s">
        <v>72</v>
      </c>
      <c r="D8" s="9" t="s">
        <v>73</v>
      </c>
      <c r="E8" s="9" t="s">
        <v>74</v>
      </c>
      <c r="F8" s="9" t="s">
        <v>75</v>
      </c>
      <c r="G8" s="10">
        <v>36161</v>
      </c>
      <c r="H8" s="9" t="s">
        <v>76</v>
      </c>
      <c r="I8" s="9" t="s">
        <v>77</v>
      </c>
      <c r="J8" s="44" t="s">
        <v>78</v>
      </c>
      <c r="K8" s="9"/>
      <c r="L8" s="9"/>
      <c r="M8" s="10"/>
      <c r="N8" s="9"/>
      <c r="O8" s="24" t="s">
        <v>79</v>
      </c>
    </row>
    <row r="9" spans="1:15" ht="11.25">
      <c r="A9" s="9" t="s">
        <v>80</v>
      </c>
      <c r="B9" s="45" t="s">
        <v>81</v>
      </c>
      <c r="C9" s="9" t="s">
        <v>82</v>
      </c>
      <c r="D9" s="9" t="s">
        <v>83</v>
      </c>
      <c r="E9" s="9" t="s">
        <v>84</v>
      </c>
      <c r="F9" s="9" t="s">
        <v>75</v>
      </c>
      <c r="G9" s="10">
        <v>29221</v>
      </c>
      <c r="H9" s="46" t="s">
        <v>85</v>
      </c>
      <c r="I9" s="46" t="s">
        <v>86</v>
      </c>
      <c r="J9" s="44" t="s">
        <v>78</v>
      </c>
      <c r="K9" s="9" t="s">
        <v>22</v>
      </c>
      <c r="L9" s="9" t="s">
        <v>87</v>
      </c>
      <c r="M9" s="10">
        <v>42460</v>
      </c>
      <c r="N9" s="9" t="s">
        <v>23</v>
      </c>
      <c r="O9" s="24" t="s">
        <v>79</v>
      </c>
    </row>
    <row r="10" spans="1:14" s="48" customFormat="1" ht="18" customHeight="1">
      <c r="A10" s="47"/>
      <c r="B10" s="47">
        <f>IF('①入力シート'!$B157="","",'①入力シート'!$B157)</f>
      </c>
      <c r="C10" s="47">
        <f>IF('①入力シート'!$B157="","",'①入力シート'!$C157)</f>
      </c>
      <c r="D10" s="47">
        <f>IF('①入力シート'!$B157="","",'①入力シート'!$D157)</f>
      </c>
      <c r="E10" s="47">
        <f>IF('①入力シート'!$B157="","",'①入力シート'!$E157)</f>
      </c>
      <c r="F10" s="47">
        <f>IF('①入力シート'!$B157="","",'①入力シート'!$F157)</f>
      </c>
      <c r="G10" s="119">
        <f>IF('①入力シート'!$B157="","",'①入力シート'!$G157)</f>
      </c>
      <c r="H10" s="126">
        <f>IF('①入力シート'!$B157="","",'①入力シート'!$D$8)</f>
      </c>
      <c r="I10" s="47">
        <f>IF('①入力シート'!$B157="","","小学生連盟")</f>
      </c>
      <c r="J10" s="47">
        <f>IF('①入力シート'!$B157="","","香川県バドミントン協会")</f>
      </c>
      <c r="K10" s="47">
        <f>IF('①入力シート'!$B157="","",ASC('①入力シート'!$M157)&amp;"級")</f>
      </c>
      <c r="L10" s="47">
        <f>IF('①入力シート'!$B157="","",ASC('①入力シート'!$N157))</f>
      </c>
      <c r="M10" s="119">
        <f>IF('①入力シート'!$B157="","",'①入力シート'!$O157)</f>
      </c>
      <c r="N10" s="47">
        <f>IF('①入力シート'!$B157="","",'①入力シート'!$P157)</f>
      </c>
    </row>
    <row r="11" spans="1:14" s="48" customFormat="1" ht="18" customHeight="1">
      <c r="A11" s="47"/>
      <c r="B11" s="47">
        <f>IF('①入力シート'!$B158="","",'①入力シート'!$B158)</f>
      </c>
      <c r="C11" s="47">
        <f>IF('①入力シート'!$B158="","",'①入力シート'!$C158)</f>
      </c>
      <c r="D11" s="47">
        <f>IF('①入力シート'!$B158="","",'①入力シート'!$D158)</f>
      </c>
      <c r="E11" s="47">
        <f>IF('①入力シート'!$B158="","",'①入力シート'!$E158)</f>
      </c>
      <c r="F11" s="47">
        <f>IF('①入力シート'!$B158="","",'①入力シート'!$F158)</f>
      </c>
      <c r="G11" s="119">
        <f>IF('①入力シート'!$B158="","",'①入力シート'!$G158)</f>
      </c>
      <c r="H11" s="126">
        <f>IF('①入力シート'!$B158="","",'①入力シート'!$D$8)</f>
      </c>
      <c r="I11" s="47">
        <f>IF('①入力シート'!$B158="","","小学生連盟")</f>
      </c>
      <c r="J11" s="47">
        <f>IF('①入力シート'!$B158="","","香川県バドミントン協会")</f>
      </c>
      <c r="K11" s="47">
        <f>IF('①入力シート'!$B158="","",ASC('①入力シート'!$M158)&amp;"級")</f>
      </c>
      <c r="L11" s="47">
        <f>IF('①入力シート'!$B158="","",ASC('①入力シート'!$N158))</f>
      </c>
      <c r="M11" s="119">
        <f>IF('①入力シート'!$B158="","",'①入力シート'!$O158)</f>
      </c>
      <c r="N11" s="47">
        <f>IF('①入力シート'!$B158="","",'①入力シート'!$P158)</f>
      </c>
    </row>
    <row r="12" spans="1:14" s="48" customFormat="1" ht="18" customHeight="1">
      <c r="A12" s="47"/>
      <c r="B12" s="47">
        <f>IF('①入力シート'!$B159="","",'①入力シート'!$B159)</f>
      </c>
      <c r="C12" s="47">
        <f>IF('①入力シート'!$B159="","",'①入力シート'!$C159)</f>
      </c>
      <c r="D12" s="47">
        <f>IF('①入力シート'!$B159="","",'①入力シート'!$D159)</f>
      </c>
      <c r="E12" s="47">
        <f>IF('①入力シート'!$B159="","",'①入力シート'!$E159)</f>
      </c>
      <c r="F12" s="47">
        <f>IF('①入力シート'!$B159="","",'①入力シート'!$F159)</f>
      </c>
      <c r="G12" s="119">
        <f>IF('①入力シート'!$B159="","",'①入力シート'!$G159)</f>
      </c>
      <c r="H12" s="126">
        <f>IF('①入力シート'!$B159="","",'①入力シート'!$D$8)</f>
      </c>
      <c r="I12" s="47">
        <f>IF('①入力シート'!$B159="","","小学生連盟")</f>
      </c>
      <c r="J12" s="47">
        <f>IF('①入力シート'!$B159="","","香川県バドミントン協会")</f>
      </c>
      <c r="K12" s="47">
        <f>IF('①入力シート'!$B159="","",ASC('①入力シート'!$M159)&amp;"級")</f>
      </c>
      <c r="L12" s="47">
        <f>IF('①入力シート'!$B159="","",ASC('①入力シート'!$N159))</f>
      </c>
      <c r="M12" s="119">
        <f>IF('①入力シート'!$B159="","",'①入力シート'!$O159)</f>
      </c>
      <c r="N12" s="47">
        <f>IF('①入力シート'!$B159="","",'①入力シート'!$P159)</f>
      </c>
    </row>
    <row r="13" spans="1:14" s="48" customFormat="1" ht="18" customHeight="1">
      <c r="A13" s="47"/>
      <c r="B13" s="47">
        <f>IF('①入力シート'!$B160="","",'①入力シート'!$B160)</f>
      </c>
      <c r="C13" s="47">
        <f>IF('①入力シート'!$B160="","",'①入力シート'!$C160)</f>
      </c>
      <c r="D13" s="47">
        <f>IF('①入力シート'!$B160="","",'①入力シート'!$D160)</f>
      </c>
      <c r="E13" s="47">
        <f>IF('①入力シート'!$B160="","",'①入力シート'!$E160)</f>
      </c>
      <c r="F13" s="47">
        <f>IF('①入力シート'!$B160="","",'①入力シート'!$F160)</f>
      </c>
      <c r="G13" s="119">
        <f>IF('①入力シート'!$B160="","",'①入力シート'!$G160)</f>
      </c>
      <c r="H13" s="126">
        <f>IF('①入力シート'!$B160="","",'①入力シート'!$D$8)</f>
      </c>
      <c r="I13" s="47">
        <f>IF('①入力シート'!$B160="","","小学生連盟")</f>
      </c>
      <c r="J13" s="47">
        <f>IF('①入力シート'!$B160="","","香川県バドミントン協会")</f>
      </c>
      <c r="K13" s="47">
        <f>IF('①入力シート'!$B160="","",ASC('①入力シート'!$M160)&amp;"級")</f>
      </c>
      <c r="L13" s="47">
        <f>IF('①入力シート'!$B160="","",ASC('①入力シート'!$N160))</f>
      </c>
      <c r="M13" s="119">
        <f>IF('①入力シート'!$B160="","",'①入力シート'!$O160)</f>
      </c>
      <c r="N13" s="47">
        <f>IF('①入力シート'!$B160="","",'①入力シート'!$P160)</f>
      </c>
    </row>
    <row r="14" spans="1:14" s="48" customFormat="1" ht="18" customHeight="1">
      <c r="A14" s="47"/>
      <c r="B14" s="47">
        <f>IF('①入力シート'!$B161="","",'①入力シート'!$B161)</f>
      </c>
      <c r="C14" s="47">
        <f>IF('①入力シート'!$B161="","",'①入力シート'!$C161)</f>
      </c>
      <c r="D14" s="47">
        <f>IF('①入力シート'!$B161="","",'①入力シート'!$D161)</f>
      </c>
      <c r="E14" s="47">
        <f>IF('①入力シート'!$B161="","",'①入力シート'!$E161)</f>
      </c>
      <c r="F14" s="47">
        <f>IF('①入力シート'!$B161="","",'①入力シート'!$F161)</f>
      </c>
      <c r="G14" s="119">
        <f>IF('①入力シート'!$B161="","",'①入力シート'!$G161)</f>
      </c>
      <c r="H14" s="126">
        <f>IF('①入力シート'!$B161="","",'①入力シート'!$D$8)</f>
      </c>
      <c r="I14" s="47">
        <f>IF('①入力シート'!$B161="","","小学生連盟")</f>
      </c>
      <c r="J14" s="47">
        <f>IF('①入力シート'!$B161="","","香川県バドミントン協会")</f>
      </c>
      <c r="K14" s="47">
        <f>IF('①入力シート'!$B161="","",ASC('①入力シート'!$M161)&amp;"級")</f>
      </c>
      <c r="L14" s="47">
        <f>IF('①入力シート'!$B161="","",ASC('①入力シート'!$N161))</f>
      </c>
      <c r="M14" s="119">
        <f>IF('①入力シート'!$B161="","",'①入力シート'!$O161)</f>
      </c>
      <c r="N14" s="47">
        <f>IF('①入力シート'!$B161="","",'①入力シート'!$P161)</f>
      </c>
    </row>
    <row r="15" spans="1:14" s="48" customFormat="1" ht="18" customHeight="1">
      <c r="A15" s="47"/>
      <c r="B15" s="47">
        <f>IF('①入力シート'!$B162="","",'①入力シート'!$B162)</f>
      </c>
      <c r="C15" s="47">
        <f>IF('①入力シート'!$B162="","",'①入力シート'!$C162)</f>
      </c>
      <c r="D15" s="47">
        <f>IF('①入力シート'!$B162="","",'①入力シート'!$D162)</f>
      </c>
      <c r="E15" s="47">
        <f>IF('①入力シート'!$B162="","",'①入力シート'!$E162)</f>
      </c>
      <c r="F15" s="47">
        <f>IF('①入力シート'!$B162="","",'①入力シート'!$F162)</f>
      </c>
      <c r="G15" s="119">
        <f>IF('①入力シート'!$B162="","",'①入力シート'!$G162)</f>
      </c>
      <c r="H15" s="126">
        <f>IF('①入力シート'!$B162="","",'①入力シート'!$D$8)</f>
      </c>
      <c r="I15" s="47">
        <f>IF('①入力シート'!$B162="","","小学生連盟")</f>
      </c>
      <c r="J15" s="47">
        <f>IF('①入力シート'!$B162="","","香川県バドミントン協会")</f>
      </c>
      <c r="K15" s="47">
        <f>IF('①入力シート'!$B162="","",ASC('①入力シート'!$M162)&amp;"級")</f>
      </c>
      <c r="L15" s="47">
        <f>IF('①入力シート'!$B162="","",ASC('①入力シート'!$N162))</f>
      </c>
      <c r="M15" s="119">
        <f>IF('①入力シート'!$B162="","",'①入力シート'!$O162)</f>
      </c>
      <c r="N15" s="47">
        <f>IF('①入力シート'!$B162="","",'①入力シート'!$P162)</f>
      </c>
    </row>
    <row r="16" spans="1:14" s="48" customFormat="1" ht="18" customHeight="1">
      <c r="A16" s="47"/>
      <c r="B16" s="47">
        <f>IF('①入力シート'!$B163="","",'①入力シート'!$B163)</f>
      </c>
      <c r="C16" s="47">
        <f>IF('①入力シート'!$B163="","",'①入力シート'!$C163)</f>
      </c>
      <c r="D16" s="47">
        <f>IF('①入力シート'!$B163="","",'①入力シート'!$D163)</f>
      </c>
      <c r="E16" s="47">
        <f>IF('①入力シート'!$B163="","",'①入力シート'!$E163)</f>
      </c>
      <c r="F16" s="47">
        <f>IF('①入力シート'!$B163="","",'①入力シート'!$F163)</f>
      </c>
      <c r="G16" s="119">
        <f>IF('①入力シート'!$B163="","",'①入力シート'!$G163)</f>
      </c>
      <c r="H16" s="126">
        <f>IF('①入力シート'!$B163="","",'①入力シート'!$D$8)</f>
      </c>
      <c r="I16" s="47">
        <f>IF('①入力シート'!$B163="","","小学生連盟")</f>
      </c>
      <c r="J16" s="47">
        <f>IF('①入力シート'!$B163="","","香川県バドミントン協会")</f>
      </c>
      <c r="K16" s="47">
        <f>IF('①入力シート'!$B163="","",ASC('①入力シート'!$M163)&amp;"級")</f>
      </c>
      <c r="L16" s="47">
        <f>IF('①入力シート'!$B163="","",ASC('①入力シート'!$N163))</f>
      </c>
      <c r="M16" s="119">
        <f>IF('①入力シート'!$B163="","",'①入力シート'!$O163)</f>
      </c>
      <c r="N16" s="47">
        <f>IF('①入力シート'!$B163="","",'①入力シート'!$P163)</f>
      </c>
    </row>
    <row r="17" spans="1:14" s="48" customFormat="1" ht="18" customHeight="1">
      <c r="A17" s="47"/>
      <c r="B17" s="47">
        <f>IF('①入力シート'!$B164="","",'①入力シート'!$B164)</f>
      </c>
      <c r="C17" s="47">
        <f>IF('①入力シート'!$B164="","",'①入力シート'!$C164)</f>
      </c>
      <c r="D17" s="47">
        <f>IF('①入力シート'!$B164="","",'①入力シート'!$D164)</f>
      </c>
      <c r="E17" s="47">
        <f>IF('①入力シート'!$B164="","",'①入力シート'!$E164)</f>
      </c>
      <c r="F17" s="47">
        <f>IF('①入力シート'!$B164="","",'①入力シート'!$F164)</f>
      </c>
      <c r="G17" s="119">
        <f>IF('①入力シート'!$B164="","",'①入力シート'!$G164)</f>
      </c>
      <c r="H17" s="126">
        <f>IF('①入力シート'!$B164="","",'①入力シート'!$D$8)</f>
      </c>
      <c r="I17" s="47">
        <f>IF('①入力シート'!$B164="","","小学生連盟")</f>
      </c>
      <c r="J17" s="47">
        <f>IF('①入力シート'!$B164="","","香川県バドミントン協会")</f>
      </c>
      <c r="K17" s="47">
        <f>IF('①入力シート'!$B164="","",ASC('①入力シート'!$M164)&amp;"級")</f>
      </c>
      <c r="L17" s="47">
        <f>IF('①入力シート'!$B164="","",ASC('①入力シート'!$N164))</f>
      </c>
      <c r="M17" s="119">
        <f>IF('①入力シート'!$B164="","",'①入力シート'!$O164)</f>
      </c>
      <c r="N17" s="47">
        <f>IF('①入力シート'!$B164="","",'①入力シート'!$P164)</f>
      </c>
    </row>
    <row r="18" spans="1:14" s="48" customFormat="1" ht="18" customHeight="1">
      <c r="A18" s="47"/>
      <c r="B18" s="47">
        <f>IF('①入力シート'!$B165="","",'①入力シート'!$B165)</f>
      </c>
      <c r="C18" s="47">
        <f>IF('①入力シート'!$B165="","",'①入力シート'!$C165)</f>
      </c>
      <c r="D18" s="47">
        <f>IF('①入力シート'!$B165="","",'①入力シート'!$D165)</f>
      </c>
      <c r="E18" s="47">
        <f>IF('①入力シート'!$B165="","",'①入力シート'!$E165)</f>
      </c>
      <c r="F18" s="47">
        <f>IF('①入力シート'!$B165="","",'①入力シート'!$F165)</f>
      </c>
      <c r="G18" s="119">
        <f>IF('①入力シート'!$B165="","",'①入力シート'!$G165)</f>
      </c>
      <c r="H18" s="126">
        <f>IF('①入力シート'!$B165="","",'①入力シート'!$D$8)</f>
      </c>
      <c r="I18" s="47">
        <f>IF('①入力シート'!$B165="","","小学生連盟")</f>
      </c>
      <c r="J18" s="47">
        <f>IF('①入力シート'!$B165="","","香川県バドミントン協会")</f>
      </c>
      <c r="K18" s="47">
        <f>IF('①入力シート'!$B165="","",ASC('①入力シート'!$M165)&amp;"級")</f>
      </c>
      <c r="L18" s="47">
        <f>IF('①入力シート'!$B165="","",ASC('①入力シート'!$N165))</f>
      </c>
      <c r="M18" s="119">
        <f>IF('①入力シート'!$B165="","",'①入力シート'!$O165)</f>
      </c>
      <c r="N18" s="47">
        <f>IF('①入力シート'!$B165="","",'①入力シート'!$P165)</f>
      </c>
    </row>
    <row r="19" spans="1:14" s="48" customFormat="1" ht="18" customHeight="1">
      <c r="A19" s="47"/>
      <c r="B19" s="47">
        <f>IF('①入力シート'!$B166="","",'①入力シート'!$B166)</f>
      </c>
      <c r="C19" s="47">
        <f>IF('①入力シート'!$B166="","",'①入力シート'!$C166)</f>
      </c>
      <c r="D19" s="47">
        <f>IF('①入力シート'!$B166="","",'①入力シート'!$D166)</f>
      </c>
      <c r="E19" s="47">
        <f>IF('①入力シート'!$B166="","",'①入力シート'!$E166)</f>
      </c>
      <c r="F19" s="47">
        <f>IF('①入力シート'!$B166="","",'①入力シート'!$F166)</f>
      </c>
      <c r="G19" s="119">
        <f>IF('①入力シート'!$B166="","",'①入力シート'!$G166)</f>
      </c>
      <c r="H19" s="126">
        <f>IF('①入力シート'!$B166="","",'①入力シート'!$D$8)</f>
      </c>
      <c r="I19" s="47">
        <f>IF('①入力シート'!$B166="","","小学生連盟")</f>
      </c>
      <c r="J19" s="47">
        <f>IF('①入力シート'!$B166="","","香川県バドミントン協会")</f>
      </c>
      <c r="K19" s="47">
        <f>IF('①入力シート'!$B166="","",ASC('①入力シート'!$M166)&amp;"級")</f>
      </c>
      <c r="L19" s="47">
        <f>IF('①入力シート'!$B166="","",ASC('①入力シート'!$N166))</f>
      </c>
      <c r="M19" s="119">
        <f>IF('①入力シート'!$B166="","",'①入力シート'!$O166)</f>
      </c>
      <c r="N19" s="47">
        <f>IF('①入力シート'!$B166="","",'①入力シート'!$P166)</f>
      </c>
    </row>
    <row r="20" spans="1:14" s="48" customFormat="1" ht="18" customHeight="1">
      <c r="A20" s="47"/>
      <c r="B20" s="47">
        <f>IF('①入力シート'!$B167="","",'①入力シート'!$B167)</f>
      </c>
      <c r="C20" s="47">
        <f>IF('①入力シート'!$B167="","",'①入力シート'!$C167)</f>
      </c>
      <c r="D20" s="47">
        <f>IF('①入力シート'!$B167="","",'①入力シート'!$D167)</f>
      </c>
      <c r="E20" s="47">
        <f>IF('①入力シート'!$B167="","",'①入力シート'!$E167)</f>
      </c>
      <c r="F20" s="47">
        <f>IF('①入力シート'!$B167="","",'①入力シート'!$F167)</f>
      </c>
      <c r="G20" s="119">
        <f>IF('①入力シート'!$B167="","",'①入力シート'!$G167)</f>
      </c>
      <c r="H20" s="126">
        <f>IF('①入力シート'!$B167="","",'①入力シート'!$D$8)</f>
      </c>
      <c r="I20" s="47">
        <f>IF('①入力シート'!$B167="","","小学生連盟")</f>
      </c>
      <c r="J20" s="47">
        <f>IF('①入力シート'!$B167="","","香川県バドミントン協会")</f>
      </c>
      <c r="K20" s="47">
        <f>IF('①入力シート'!$B167="","",ASC('①入力シート'!$M167)&amp;"級")</f>
      </c>
      <c r="L20" s="47">
        <f>IF('①入力シート'!$B167="","",ASC('①入力シート'!$N167))</f>
      </c>
      <c r="M20" s="119">
        <f>IF('①入力シート'!$B167="","",'①入力シート'!$O167)</f>
      </c>
      <c r="N20" s="47">
        <f>IF('①入力シート'!$B167="","",'①入力シート'!$P167)</f>
      </c>
    </row>
    <row r="21" spans="1:14" s="48" customFormat="1" ht="18" customHeight="1">
      <c r="A21" s="47"/>
      <c r="B21" s="47">
        <f>IF('①入力シート'!$B168="","",'①入力シート'!$B168)</f>
      </c>
      <c r="C21" s="47">
        <f>IF('①入力シート'!$B168="","",'①入力シート'!$C168)</f>
      </c>
      <c r="D21" s="47">
        <f>IF('①入力シート'!$B168="","",'①入力シート'!$D168)</f>
      </c>
      <c r="E21" s="47">
        <f>IF('①入力シート'!$B168="","",'①入力シート'!$E168)</f>
      </c>
      <c r="F21" s="47">
        <f>IF('①入力シート'!$B168="","",'①入力シート'!$F168)</f>
      </c>
      <c r="G21" s="119">
        <f>IF('①入力シート'!$B168="","",'①入力シート'!$G168)</f>
      </c>
      <c r="H21" s="126">
        <f>IF('①入力シート'!$B168="","",'①入力シート'!$D$8)</f>
      </c>
      <c r="I21" s="47">
        <f>IF('①入力シート'!$B168="","","小学生連盟")</f>
      </c>
      <c r="J21" s="47">
        <f>IF('①入力シート'!$B168="","","香川県バドミントン協会")</f>
      </c>
      <c r="K21" s="47">
        <f>IF('①入力シート'!$B168="","",ASC('①入力シート'!$M168)&amp;"級")</f>
      </c>
      <c r="L21" s="47">
        <f>IF('①入力シート'!$B168="","",ASC('①入力シート'!$N168))</f>
      </c>
      <c r="M21" s="119">
        <f>IF('①入力シート'!$B168="","",'①入力シート'!$O168)</f>
      </c>
      <c r="N21" s="47">
        <f>IF('①入力シート'!$B168="","",'①入力シート'!$P168)</f>
      </c>
    </row>
    <row r="22" spans="1:14" s="48" customFormat="1" ht="18" customHeight="1">
      <c r="A22" s="47"/>
      <c r="B22" s="47">
        <f>IF('①入力シート'!$B169="","",'①入力シート'!$B169)</f>
      </c>
      <c r="C22" s="47">
        <f>IF('①入力シート'!$B169="","",'①入力シート'!$C169)</f>
      </c>
      <c r="D22" s="47">
        <f>IF('①入力シート'!$B169="","",'①入力シート'!$D169)</f>
      </c>
      <c r="E22" s="47">
        <f>IF('①入力シート'!$B169="","",'①入力シート'!$E169)</f>
      </c>
      <c r="F22" s="47">
        <f>IF('①入力シート'!$B169="","",'①入力シート'!$F169)</f>
      </c>
      <c r="G22" s="119">
        <f>IF('①入力シート'!$B169="","",'①入力シート'!$G169)</f>
      </c>
      <c r="H22" s="126">
        <f>IF('①入力シート'!$B169="","",'①入力シート'!$D$8)</f>
      </c>
      <c r="I22" s="47">
        <f>IF('①入力シート'!$B169="","","小学生連盟")</f>
      </c>
      <c r="J22" s="47">
        <f>IF('①入力シート'!$B169="","","香川県バドミントン協会")</f>
      </c>
      <c r="K22" s="47">
        <f>IF('①入力シート'!$B169="","",ASC('①入力シート'!$M169)&amp;"級")</f>
      </c>
      <c r="L22" s="47">
        <f>IF('①入力シート'!$B169="","",ASC('①入力シート'!$N169))</f>
      </c>
      <c r="M22" s="119">
        <f>IF('①入力シート'!$B169="","",'①入力シート'!$O169)</f>
      </c>
      <c r="N22" s="47">
        <f>IF('①入力シート'!$B169="","",'①入力シート'!$P169)</f>
      </c>
    </row>
    <row r="23" spans="1:14" s="48" customFormat="1" ht="18" customHeight="1">
      <c r="A23" s="47"/>
      <c r="B23" s="47">
        <f>IF('①入力シート'!$B170="","",'①入力シート'!$B170)</f>
      </c>
      <c r="C23" s="47">
        <f>IF('①入力シート'!$B170="","",'①入力シート'!$C170)</f>
      </c>
      <c r="D23" s="47">
        <f>IF('①入力シート'!$B170="","",'①入力シート'!$D170)</f>
      </c>
      <c r="E23" s="47">
        <f>IF('①入力シート'!$B170="","",'①入力シート'!$E170)</f>
      </c>
      <c r="F23" s="47">
        <f>IF('①入力シート'!$B170="","",'①入力シート'!$F170)</f>
      </c>
      <c r="G23" s="119">
        <f>IF('①入力シート'!$B170="","",'①入力シート'!$G170)</f>
      </c>
      <c r="H23" s="126">
        <f>IF('①入力シート'!$B170="","",'①入力シート'!$D$8)</f>
      </c>
      <c r="I23" s="47">
        <f>IF('①入力シート'!$B170="","","小学生連盟")</f>
      </c>
      <c r="J23" s="47">
        <f>IF('①入力シート'!$B170="","","香川県バドミントン協会")</f>
      </c>
      <c r="K23" s="47">
        <f>IF('①入力シート'!$B170="","",ASC('①入力シート'!$M170)&amp;"級")</f>
      </c>
      <c r="L23" s="47">
        <f>IF('①入力シート'!$B170="","",ASC('①入力シート'!$N170))</f>
      </c>
      <c r="M23" s="119">
        <f>IF('①入力シート'!$B170="","",'①入力シート'!$O170)</f>
      </c>
      <c r="N23" s="47">
        <f>IF('①入力シート'!$B170="","",'①入力シート'!$P170)</f>
      </c>
    </row>
    <row r="24" spans="1:14" s="48" customFormat="1" ht="18" customHeight="1">
      <c r="A24" s="47"/>
      <c r="B24" s="47">
        <f>IF('①入力シート'!$B171="","",'①入力シート'!$B171)</f>
      </c>
      <c r="C24" s="47">
        <f>IF('①入力シート'!$B171="","",'①入力シート'!$C171)</f>
      </c>
      <c r="D24" s="47">
        <f>IF('①入力シート'!$B171="","",'①入力シート'!$D171)</f>
      </c>
      <c r="E24" s="47">
        <f>IF('①入力シート'!$B171="","",'①入力シート'!$E171)</f>
      </c>
      <c r="F24" s="47">
        <f>IF('①入力シート'!$B171="","",'①入力シート'!$F171)</f>
      </c>
      <c r="G24" s="119">
        <f>IF('①入力シート'!$B171="","",'①入力シート'!$G171)</f>
      </c>
      <c r="H24" s="126">
        <f>IF('①入力シート'!$B171="","",'①入力シート'!$D$8)</f>
      </c>
      <c r="I24" s="47">
        <f>IF('①入力シート'!$B171="","","小学生連盟")</f>
      </c>
      <c r="J24" s="47">
        <f>IF('①入力シート'!$B171="","","香川県バドミントン協会")</f>
      </c>
      <c r="K24" s="47">
        <f>IF('①入力シート'!$B171="","",ASC('①入力シート'!$M171)&amp;"級")</f>
      </c>
      <c r="L24" s="47">
        <f>IF('①入力シート'!$B171="","",ASC('①入力シート'!$N171))</f>
      </c>
      <c r="M24" s="119">
        <f>IF('①入力シート'!$B171="","",'①入力シート'!$O171)</f>
      </c>
      <c r="N24" s="47">
        <f>IF('①入力シート'!$B171="","",'①入力シート'!$P171)</f>
      </c>
    </row>
    <row r="25" spans="1:14" s="48" customFormat="1" ht="18" customHeight="1">
      <c r="A25" s="47"/>
      <c r="B25" s="47">
        <f>IF('①入力シート'!$B172="","",'①入力シート'!$B172)</f>
      </c>
      <c r="C25" s="47">
        <f>IF('①入力シート'!$B172="","",'①入力シート'!$C172)</f>
      </c>
      <c r="D25" s="47">
        <f>IF('①入力シート'!$B172="","",'①入力シート'!$D172)</f>
      </c>
      <c r="E25" s="47">
        <f>IF('①入力シート'!$B172="","",'①入力シート'!$E172)</f>
      </c>
      <c r="F25" s="47">
        <f>IF('①入力シート'!$B172="","",'①入力シート'!$F172)</f>
      </c>
      <c r="G25" s="119">
        <f>IF('①入力シート'!$B172="","",'①入力シート'!$G172)</f>
      </c>
      <c r="H25" s="126">
        <f>IF('①入力シート'!$B172="","",'①入力シート'!$D$8)</f>
      </c>
      <c r="I25" s="47">
        <f>IF('①入力シート'!$B172="","","小学生連盟")</f>
      </c>
      <c r="J25" s="47">
        <f>IF('①入力シート'!$B172="","","香川県バドミントン協会")</f>
      </c>
      <c r="K25" s="47">
        <f>IF('①入力シート'!$B172="","",ASC('①入力シート'!$M172)&amp;"級")</f>
      </c>
      <c r="L25" s="47">
        <f>IF('①入力シート'!$B172="","",ASC('①入力シート'!$N172))</f>
      </c>
      <c r="M25" s="119">
        <f>IF('①入力シート'!$B172="","",'①入力シート'!$O172)</f>
      </c>
      <c r="N25" s="47">
        <f>IF('①入力シート'!$B172="","",'①入力シート'!$P172)</f>
      </c>
    </row>
    <row r="26" spans="1:14" s="48" customFormat="1" ht="18" customHeight="1">
      <c r="A26" s="47"/>
      <c r="B26" s="47">
        <f>IF('①入力シート'!$B173="","",'①入力シート'!$B173)</f>
      </c>
      <c r="C26" s="47">
        <f>IF('①入力シート'!$B173="","",'①入力シート'!$C173)</f>
      </c>
      <c r="D26" s="47">
        <f>IF('①入力シート'!$B173="","",'①入力シート'!$D173)</f>
      </c>
      <c r="E26" s="47">
        <f>IF('①入力シート'!$B173="","",'①入力シート'!$E173)</f>
      </c>
      <c r="F26" s="47">
        <f>IF('①入力シート'!$B173="","",'①入力シート'!$F173)</f>
      </c>
      <c r="G26" s="119">
        <f>IF('①入力シート'!$B173="","",'①入力シート'!$G173)</f>
      </c>
      <c r="H26" s="126">
        <f>IF('①入力シート'!$B173="","",'①入力シート'!$D$8)</f>
      </c>
      <c r="I26" s="47">
        <f>IF('①入力シート'!$B173="","","小学生連盟")</f>
      </c>
      <c r="J26" s="47">
        <f>IF('①入力シート'!$B173="","","香川県バドミントン協会")</f>
      </c>
      <c r="K26" s="47">
        <f>IF('①入力シート'!$B173="","",ASC('①入力シート'!$M173)&amp;"級")</f>
      </c>
      <c r="L26" s="47">
        <f>IF('①入力シート'!$B173="","",ASC('①入力シート'!$N173))</f>
      </c>
      <c r="M26" s="119">
        <f>IF('①入力シート'!$B173="","",'①入力シート'!$O173)</f>
      </c>
      <c r="N26" s="47">
        <f>IF('①入力シート'!$B173="","",'①入力シート'!$P173)</f>
      </c>
    </row>
    <row r="27" spans="1:14" s="48" customFormat="1" ht="18" customHeight="1">
      <c r="A27" s="47"/>
      <c r="B27" s="47">
        <f>IF('①入力シート'!$B174="","",'①入力シート'!$B174)</f>
      </c>
      <c r="C27" s="47">
        <f>IF('①入力シート'!$B174="","",'①入力シート'!$C174)</f>
      </c>
      <c r="D27" s="47">
        <f>IF('①入力シート'!$B174="","",'①入力シート'!$D174)</f>
      </c>
      <c r="E27" s="47">
        <f>IF('①入力シート'!$B174="","",'①入力シート'!$E174)</f>
      </c>
      <c r="F27" s="47">
        <f>IF('①入力シート'!$B174="","",'①入力シート'!$F174)</f>
      </c>
      <c r="G27" s="119">
        <f>IF('①入力シート'!$B174="","",'①入力シート'!$G174)</f>
      </c>
      <c r="H27" s="126">
        <f>IF('①入力シート'!$B174="","",'①入力シート'!$D$8)</f>
      </c>
      <c r="I27" s="47">
        <f>IF('①入力シート'!$B174="","","小学生連盟")</f>
      </c>
      <c r="J27" s="47">
        <f>IF('①入力シート'!$B174="","","香川県バドミントン協会")</f>
      </c>
      <c r="K27" s="47">
        <f>IF('①入力シート'!$B174="","",ASC('①入力シート'!$M174)&amp;"級")</f>
      </c>
      <c r="L27" s="47">
        <f>IF('①入力シート'!$B174="","",ASC('①入力シート'!$N174))</f>
      </c>
      <c r="M27" s="119">
        <f>IF('①入力シート'!$B174="","",'①入力シート'!$O174)</f>
      </c>
      <c r="N27" s="47">
        <f>IF('①入力シート'!$B174="","",'①入力シート'!$P174)</f>
      </c>
    </row>
    <row r="28" spans="1:14" s="48" customFormat="1" ht="18" customHeight="1">
      <c r="A28" s="47"/>
      <c r="B28" s="47">
        <f>IF('①入力シート'!$B175="","",'①入力シート'!$B175)</f>
      </c>
      <c r="C28" s="47">
        <f>IF('①入力シート'!$B175="","",'①入力シート'!$C175)</f>
      </c>
      <c r="D28" s="47">
        <f>IF('①入力シート'!$B175="","",'①入力シート'!$D175)</f>
      </c>
      <c r="E28" s="47">
        <f>IF('①入力シート'!$B175="","",'①入力シート'!$E175)</f>
      </c>
      <c r="F28" s="47">
        <f>IF('①入力シート'!$B175="","",'①入力シート'!$F175)</f>
      </c>
      <c r="G28" s="119">
        <f>IF('①入力シート'!$B175="","",'①入力シート'!$G175)</f>
      </c>
      <c r="H28" s="126">
        <f>IF('①入力シート'!$B175="","",'①入力シート'!$D$8)</f>
      </c>
      <c r="I28" s="47">
        <f>IF('①入力シート'!$B175="","","小学生連盟")</f>
      </c>
      <c r="J28" s="47">
        <f>IF('①入力シート'!$B175="","","香川県バドミントン協会")</f>
      </c>
      <c r="K28" s="47">
        <f>IF('①入力シート'!$B175="","",ASC('①入力シート'!$M175)&amp;"級")</f>
      </c>
      <c r="L28" s="47">
        <f>IF('①入力シート'!$B175="","",ASC('①入力シート'!$N175))</f>
      </c>
      <c r="M28" s="119">
        <f>IF('①入力シート'!$B175="","",'①入力シート'!$O175)</f>
      </c>
      <c r="N28" s="47">
        <f>IF('①入力シート'!$B175="","",'①入力シート'!$P175)</f>
      </c>
    </row>
    <row r="29" spans="1:14" s="48" customFormat="1" ht="18" customHeight="1">
      <c r="A29" s="47"/>
      <c r="B29" s="47">
        <f>IF('①入力シート'!$B176="","",'①入力シート'!$B176)</f>
      </c>
      <c r="C29" s="47">
        <f>IF('①入力シート'!$B176="","",'①入力シート'!$C176)</f>
      </c>
      <c r="D29" s="47">
        <f>IF('①入力シート'!$B176="","",'①入力シート'!$D176)</f>
      </c>
      <c r="E29" s="47">
        <f>IF('①入力シート'!$B176="","",'①入力シート'!$E176)</f>
      </c>
      <c r="F29" s="47">
        <f>IF('①入力シート'!$B176="","",'①入力シート'!$F176)</f>
      </c>
      <c r="G29" s="119">
        <f>IF('①入力シート'!$B176="","",'①入力シート'!$G176)</f>
      </c>
      <c r="H29" s="126">
        <f>IF('①入力シート'!$B176="","",'①入力シート'!$D$8)</f>
      </c>
      <c r="I29" s="47">
        <f>IF('①入力シート'!$B176="","","小学生連盟")</f>
      </c>
      <c r="J29" s="47">
        <f>IF('①入力シート'!$B176="","","香川県バドミントン協会")</f>
      </c>
      <c r="K29" s="47">
        <f>IF('①入力シート'!$B176="","",ASC('①入力シート'!$M176)&amp;"級")</f>
      </c>
      <c r="L29" s="47">
        <f>IF('①入力シート'!$B176="","",ASC('①入力シート'!$N176))</f>
      </c>
      <c r="M29" s="119">
        <f>IF('①入力シート'!$B176="","",'①入力シート'!$O176)</f>
      </c>
      <c r="N29" s="47">
        <f>IF('①入力シート'!$B176="","",'①入力シート'!$P176)</f>
      </c>
    </row>
    <row r="30" spans="1:14" s="48" customFormat="1" ht="18" customHeight="1">
      <c r="A30" s="47"/>
      <c r="B30" s="47">
        <f>IF('①入力シート'!$B177="","",'①入力シート'!$B177)</f>
      </c>
      <c r="C30" s="47">
        <f>IF('①入力シート'!$B177="","",'①入力シート'!$C177)</f>
      </c>
      <c r="D30" s="47">
        <f>IF('①入力シート'!$B177="","",'①入力シート'!$D177)</f>
      </c>
      <c r="E30" s="47">
        <f>IF('①入力シート'!$B177="","",'①入力シート'!$E177)</f>
      </c>
      <c r="F30" s="47">
        <f>IF('①入力シート'!$B177="","",'①入力シート'!$F177)</f>
      </c>
      <c r="G30" s="119">
        <f>IF('①入力シート'!$B177="","",'①入力シート'!$G177)</f>
      </c>
      <c r="H30" s="126">
        <f>IF('①入力シート'!$B177="","",'①入力シート'!$D$8)</f>
      </c>
      <c r="I30" s="47">
        <f>IF('①入力シート'!$B177="","","小学生連盟")</f>
      </c>
      <c r="J30" s="47">
        <f>IF('①入力シート'!$B177="","","香川県バドミントン協会")</f>
      </c>
      <c r="K30" s="47">
        <f>IF('①入力シート'!$B177="","",ASC('①入力シート'!$M177)&amp;"級")</f>
      </c>
      <c r="L30" s="47">
        <f>IF('①入力シート'!$B177="","",ASC('①入力シート'!$N177))</f>
      </c>
      <c r="M30" s="119">
        <f>IF('①入力シート'!$B177="","",'①入力シート'!$O177)</f>
      </c>
      <c r="N30" s="47">
        <f>IF('①入力シート'!$B177="","",'①入力シート'!$P177)</f>
      </c>
    </row>
    <row r="31" spans="1:14" s="48" customFormat="1" ht="18" customHeight="1">
      <c r="A31" s="47"/>
      <c r="B31" s="47">
        <f>IF('①入力シート'!$B178="","",'①入力シート'!$B178)</f>
      </c>
      <c r="C31" s="47">
        <f>IF('①入力シート'!$B178="","",'①入力シート'!$C178)</f>
      </c>
      <c r="D31" s="47">
        <f>IF('①入力シート'!$B178="","",'①入力シート'!$D178)</f>
      </c>
      <c r="E31" s="47">
        <f>IF('①入力シート'!$B178="","",'①入力シート'!$E178)</f>
      </c>
      <c r="F31" s="47">
        <f>IF('①入力シート'!$B178="","",'①入力シート'!$F178)</f>
      </c>
      <c r="G31" s="119">
        <f>IF('①入力シート'!$B178="","",'①入力シート'!$G178)</f>
      </c>
      <c r="H31" s="126">
        <f>IF('①入力シート'!$B178="","",'①入力シート'!$D$8)</f>
      </c>
      <c r="I31" s="47">
        <f>IF('①入力シート'!$B178="","","小学生連盟")</f>
      </c>
      <c r="J31" s="47">
        <f>IF('①入力シート'!$B178="","","香川県バドミントン協会")</f>
      </c>
      <c r="K31" s="47">
        <f>IF('①入力シート'!$B178="","",ASC('①入力シート'!$M178)&amp;"級")</f>
      </c>
      <c r="L31" s="47">
        <f>IF('①入力シート'!$B178="","",ASC('①入力シート'!$N178))</f>
      </c>
      <c r="M31" s="119">
        <f>IF('①入力シート'!$B178="","",'①入力シート'!$O178)</f>
      </c>
      <c r="N31" s="47">
        <f>IF('①入力シート'!$B178="","",'①入力シート'!$P178)</f>
      </c>
    </row>
    <row r="32" spans="1:14" s="48" customFormat="1" ht="18" customHeight="1">
      <c r="A32" s="47"/>
      <c r="B32" s="47">
        <f>IF('①入力シート'!$B179="","",'①入力シート'!$B179)</f>
      </c>
      <c r="C32" s="47">
        <f>IF('①入力シート'!$B179="","",'①入力シート'!$C179)</f>
      </c>
      <c r="D32" s="47">
        <f>IF('①入力シート'!$B179="","",'①入力シート'!$D179)</f>
      </c>
      <c r="E32" s="47">
        <f>IF('①入力シート'!$B179="","",'①入力シート'!$E179)</f>
      </c>
      <c r="F32" s="47">
        <f>IF('①入力シート'!$B179="","",'①入力シート'!$F179)</f>
      </c>
      <c r="G32" s="119">
        <f>IF('①入力シート'!$B179="","",'①入力シート'!$G179)</f>
      </c>
      <c r="H32" s="126">
        <f>IF('①入力シート'!$B179="","",'①入力シート'!$D$8)</f>
      </c>
      <c r="I32" s="47">
        <f>IF('①入力シート'!$B179="","","小学生連盟")</f>
      </c>
      <c r="J32" s="47">
        <f>IF('①入力シート'!$B179="","","香川県バドミントン協会")</f>
      </c>
      <c r="K32" s="47">
        <f>IF('①入力シート'!$B179="","",ASC('①入力シート'!$M179)&amp;"級")</f>
      </c>
      <c r="L32" s="47">
        <f>IF('①入力シート'!$B179="","",ASC('①入力シート'!$N179))</f>
      </c>
      <c r="M32" s="119">
        <f>IF('①入力シート'!$B179="","",'①入力シート'!$O179)</f>
      </c>
      <c r="N32" s="47">
        <f>IF('①入力シート'!$B179="","",'①入力シート'!$P179)</f>
      </c>
    </row>
    <row r="33" spans="1:14" s="48" customFormat="1" ht="18" customHeight="1">
      <c r="A33" s="47"/>
      <c r="B33" s="47">
        <f>IF('①入力シート'!$B180="","",'①入力シート'!$B180)</f>
      </c>
      <c r="C33" s="47">
        <f>IF('①入力シート'!$B180="","",'①入力シート'!$C180)</f>
      </c>
      <c r="D33" s="47">
        <f>IF('①入力シート'!$B180="","",'①入力シート'!$D180)</f>
      </c>
      <c r="E33" s="47">
        <f>IF('①入力シート'!$B180="","",'①入力シート'!$E180)</f>
      </c>
      <c r="F33" s="47">
        <f>IF('①入力シート'!$B180="","",'①入力シート'!$F180)</f>
      </c>
      <c r="G33" s="119">
        <f>IF('①入力シート'!$B180="","",'①入力シート'!$G180)</f>
      </c>
      <c r="H33" s="126">
        <f>IF('①入力シート'!$B180="","",'①入力シート'!$D$8)</f>
      </c>
      <c r="I33" s="47">
        <f>IF('①入力シート'!$B180="","","小学生連盟")</f>
      </c>
      <c r="J33" s="47">
        <f>IF('①入力シート'!$B180="","","香川県バドミントン協会")</f>
      </c>
      <c r="K33" s="47">
        <f>IF('①入力シート'!$B180="","",ASC('①入力シート'!$M180)&amp;"級")</f>
      </c>
      <c r="L33" s="47">
        <f>IF('①入力シート'!$B180="","",ASC('①入力シート'!$N180))</f>
      </c>
      <c r="M33" s="119">
        <f>IF('①入力シート'!$B180="","",'①入力シート'!$O180)</f>
      </c>
      <c r="N33" s="47">
        <f>IF('①入力シート'!$B180="","",'①入力シート'!$P180)</f>
      </c>
    </row>
    <row r="34" spans="1:14" s="48" customFormat="1" ht="18" customHeight="1">
      <c r="A34" s="47"/>
      <c r="B34" s="47">
        <f>IF('①入力シート'!$B181="","",'①入力シート'!$B181)</f>
      </c>
      <c r="C34" s="47">
        <f>IF('①入力シート'!$B181="","",'①入力シート'!$C181)</f>
      </c>
      <c r="D34" s="47">
        <f>IF('①入力シート'!$B181="","",'①入力シート'!$D181)</f>
      </c>
      <c r="E34" s="47">
        <f>IF('①入力シート'!$B181="","",'①入力シート'!$E181)</f>
      </c>
      <c r="F34" s="47">
        <f>IF('①入力シート'!$B181="","",'①入力シート'!$F181)</f>
      </c>
      <c r="G34" s="119">
        <f>IF('①入力シート'!$B181="","",'①入力シート'!$G181)</f>
      </c>
      <c r="H34" s="126">
        <f>IF('①入力シート'!$B181="","",'①入力シート'!$D$8)</f>
      </c>
      <c r="I34" s="47">
        <f>IF('①入力シート'!$B181="","","小学生連盟")</f>
      </c>
      <c r="J34" s="47">
        <f>IF('①入力シート'!$B181="","","香川県バドミントン協会")</f>
      </c>
      <c r="K34" s="47">
        <f>IF('①入力シート'!$B181="","",ASC('①入力シート'!$M181)&amp;"級")</f>
      </c>
      <c r="L34" s="47">
        <f>IF('①入力シート'!$B181="","",ASC('①入力シート'!$N181))</f>
      </c>
      <c r="M34" s="119">
        <f>IF('①入力シート'!$B181="","",'①入力シート'!$O181)</f>
      </c>
      <c r="N34" s="47">
        <f>IF('①入力シート'!$B181="","",'①入力シート'!$P181)</f>
      </c>
    </row>
    <row r="35" spans="1:14" s="48" customFormat="1" ht="18" customHeight="1">
      <c r="A35" s="47"/>
      <c r="B35" s="47">
        <f>IF('①入力シート'!$B182="","",'①入力シート'!$B182)</f>
      </c>
      <c r="C35" s="47">
        <f>IF('①入力シート'!$B182="","",'①入力シート'!$C182)</f>
      </c>
      <c r="D35" s="47">
        <f>IF('①入力シート'!$B182="","",'①入力シート'!$D182)</f>
      </c>
      <c r="E35" s="47">
        <f>IF('①入力シート'!$B182="","",'①入力シート'!$E182)</f>
      </c>
      <c r="F35" s="47">
        <f>IF('①入力シート'!$B182="","",'①入力シート'!$F182)</f>
      </c>
      <c r="G35" s="119">
        <f>IF('①入力シート'!$B182="","",'①入力シート'!$G182)</f>
      </c>
      <c r="H35" s="126">
        <f>IF('①入力シート'!$B182="","",'①入力シート'!$D$8)</f>
      </c>
      <c r="I35" s="47">
        <f>IF('①入力シート'!$B182="","","小学生連盟")</f>
      </c>
      <c r="J35" s="47">
        <f>IF('①入力シート'!$B182="","","香川県バドミントン協会")</f>
      </c>
      <c r="K35" s="47">
        <f>IF('①入力シート'!$B182="","",ASC('①入力シート'!$M182)&amp;"級")</f>
      </c>
      <c r="L35" s="47">
        <f>IF('①入力シート'!$B182="","",ASC('①入力シート'!$N182))</f>
      </c>
      <c r="M35" s="119">
        <f>IF('①入力シート'!$B182="","",'①入力シート'!$O182)</f>
      </c>
      <c r="N35" s="47">
        <f>IF('①入力シート'!$B182="","",'①入力シート'!$P182)</f>
      </c>
    </row>
    <row r="36" spans="1:14" s="48" customFormat="1" ht="18" customHeight="1">
      <c r="A36" s="47"/>
      <c r="B36" s="47">
        <f>IF('①入力シート'!$B183="","",'①入力シート'!$B183)</f>
      </c>
      <c r="C36" s="47">
        <f>IF('①入力シート'!$B183="","",'①入力シート'!$C183)</f>
      </c>
      <c r="D36" s="47">
        <f>IF('①入力シート'!$B183="","",'①入力シート'!$D183)</f>
      </c>
      <c r="E36" s="47">
        <f>IF('①入力シート'!$B183="","",'①入力シート'!$E183)</f>
      </c>
      <c r="F36" s="47">
        <f>IF('①入力シート'!$B183="","",'①入力シート'!$F183)</f>
      </c>
      <c r="G36" s="119">
        <f>IF('①入力シート'!$B183="","",'①入力シート'!$G183)</f>
      </c>
      <c r="H36" s="126">
        <f>IF('①入力シート'!$B183="","",'①入力シート'!$D$8)</f>
      </c>
      <c r="I36" s="47">
        <f>IF('①入力シート'!$B183="","","小学生連盟")</f>
      </c>
      <c r="J36" s="47">
        <f>IF('①入力シート'!$B183="","","香川県バドミントン協会")</f>
      </c>
      <c r="K36" s="47">
        <f>IF('①入力シート'!$B183="","",ASC('①入力シート'!$M183)&amp;"級")</f>
      </c>
      <c r="L36" s="47">
        <f>IF('①入力シート'!$B183="","",ASC('①入力シート'!$N183))</f>
      </c>
      <c r="M36" s="119">
        <f>IF('①入力シート'!$B183="","",'①入力シート'!$O183)</f>
      </c>
      <c r="N36" s="47">
        <f>IF('①入力シート'!$B183="","",'①入力シート'!$P183)</f>
      </c>
    </row>
    <row r="37" spans="1:14" s="48" customFormat="1" ht="18" customHeight="1">
      <c r="A37" s="47"/>
      <c r="B37" s="47">
        <f>IF('①入力シート'!$B184="","",'①入力シート'!$B184)</f>
      </c>
      <c r="C37" s="47">
        <f>IF('①入力シート'!$B184="","",'①入力シート'!$C184)</f>
      </c>
      <c r="D37" s="47">
        <f>IF('①入力シート'!$B184="","",'①入力シート'!$D184)</f>
      </c>
      <c r="E37" s="47">
        <f>IF('①入力シート'!$B184="","",'①入力シート'!$E184)</f>
      </c>
      <c r="F37" s="47">
        <f>IF('①入力シート'!$B184="","",'①入力シート'!$F184)</f>
      </c>
      <c r="G37" s="119">
        <f>IF('①入力シート'!$B184="","",'①入力シート'!$G184)</f>
      </c>
      <c r="H37" s="126">
        <f>IF('①入力シート'!$B184="","",'①入力シート'!$D$8)</f>
      </c>
      <c r="I37" s="47">
        <f>IF('①入力シート'!$B184="","","小学生連盟")</f>
      </c>
      <c r="J37" s="47">
        <f>IF('①入力シート'!$B184="","","香川県バドミントン協会")</f>
      </c>
      <c r="K37" s="47">
        <f>IF('①入力シート'!$B184="","",ASC('①入力シート'!$M184)&amp;"級")</f>
      </c>
      <c r="L37" s="47">
        <f>IF('①入力シート'!$B184="","",ASC('①入力シート'!$N184))</f>
      </c>
      <c r="M37" s="119">
        <f>IF('①入力シート'!$B184="","",'①入力シート'!$O184)</f>
      </c>
      <c r="N37" s="47">
        <f>IF('①入力シート'!$B184="","",'①入力シート'!$P184)</f>
      </c>
    </row>
    <row r="38" spans="1:14" s="48" customFormat="1" ht="18" customHeight="1">
      <c r="A38" s="47"/>
      <c r="B38" s="47">
        <f>IF('①入力シート'!$B185="","",'①入力シート'!$B185)</f>
      </c>
      <c r="C38" s="47">
        <f>IF('①入力シート'!$B185="","",'①入力シート'!$C185)</f>
      </c>
      <c r="D38" s="47">
        <f>IF('①入力シート'!$B185="","",'①入力シート'!$D185)</f>
      </c>
      <c r="E38" s="47">
        <f>IF('①入力シート'!$B185="","",'①入力シート'!$E185)</f>
      </c>
      <c r="F38" s="47">
        <f>IF('①入力シート'!$B185="","",'①入力シート'!$F185)</f>
      </c>
      <c r="G38" s="119">
        <f>IF('①入力シート'!$B185="","",'①入力シート'!$G185)</f>
      </c>
      <c r="H38" s="126">
        <f>IF('①入力シート'!$B185="","",'①入力シート'!$D$8)</f>
      </c>
      <c r="I38" s="47">
        <f>IF('①入力シート'!$B185="","","小学生連盟")</f>
      </c>
      <c r="J38" s="47">
        <f>IF('①入力シート'!$B185="","","香川県バドミントン協会")</f>
      </c>
      <c r="K38" s="47">
        <f>IF('①入力シート'!$B185="","",ASC('①入力シート'!$M185)&amp;"級")</f>
      </c>
      <c r="L38" s="47">
        <f>IF('①入力シート'!$B185="","",ASC('①入力シート'!$N185))</f>
      </c>
      <c r="M38" s="119">
        <f>IF('①入力シート'!$B185="","",'①入力シート'!$O185)</f>
      </c>
      <c r="N38" s="47">
        <f>IF('①入力シート'!$B185="","",'①入力シート'!$P185)</f>
      </c>
    </row>
    <row r="39" spans="1:14" s="48" customFormat="1" ht="18" customHeight="1">
      <c r="A39" s="47"/>
      <c r="B39" s="47">
        <f>IF('①入力シート'!$B186="","",'①入力シート'!$B186)</f>
      </c>
      <c r="C39" s="47">
        <f>IF('①入力シート'!$B186="","",'①入力シート'!$C186)</f>
      </c>
      <c r="D39" s="47">
        <f>IF('①入力シート'!$B186="","",'①入力シート'!$D186)</f>
      </c>
      <c r="E39" s="47">
        <f>IF('①入力シート'!$B186="","",'①入力シート'!$E186)</f>
      </c>
      <c r="F39" s="47">
        <f>IF('①入力シート'!$B186="","",'①入力シート'!$F186)</f>
      </c>
      <c r="G39" s="119">
        <f>IF('①入力シート'!$B186="","",'①入力シート'!$G186)</f>
      </c>
      <c r="H39" s="126">
        <f>IF('①入力シート'!$B186="","",'①入力シート'!$D$8)</f>
      </c>
      <c r="I39" s="47">
        <f>IF('①入力シート'!$B186="","","小学生連盟")</f>
      </c>
      <c r="J39" s="47">
        <f>IF('①入力シート'!$B186="","","香川県バドミントン協会")</f>
      </c>
      <c r="K39" s="47">
        <f>IF('①入力シート'!$B186="","",ASC('①入力シート'!$M186)&amp;"級")</f>
      </c>
      <c r="L39" s="47">
        <f>IF('①入力シート'!$B186="","",ASC('①入力シート'!$N186))</f>
      </c>
      <c r="M39" s="119">
        <f>IF('①入力シート'!$B186="","",'①入力シート'!$O186)</f>
      </c>
      <c r="N39" s="47">
        <f>IF('①入力シート'!$B186="","",'①入力シート'!$P186)</f>
      </c>
    </row>
  </sheetData>
  <sheetProtection/>
  <mergeCells count="3">
    <mergeCell ref="A1:B1"/>
    <mergeCell ref="C1:E1"/>
    <mergeCell ref="H4:J4"/>
  </mergeCells>
  <hyperlinks>
    <hyperlink ref="A1" location="'会員情報（入力方法）'!A1" display="入力方法"/>
    <hyperlink ref="C1" location="'会員情報（入力方法）'!A1" display="入力方法"/>
    <hyperlink ref="C1:E1" location="データ入力について!A1" display="初期移行データ入力についてシートへ"/>
  </hyperlink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T2-P11436</cp:lastModifiedBy>
  <cp:lastPrinted>2015-03-17T15:32:19Z</cp:lastPrinted>
  <dcterms:created xsi:type="dcterms:W3CDTF">2015-03-15T14:06:54Z</dcterms:created>
  <dcterms:modified xsi:type="dcterms:W3CDTF">2018-02-21T12:23:49Z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